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1721"/>
  <workbookPr autoCompressPictures="0"/>
  <bookViews>
    <workbookView xWindow="140" yWindow="160" windowWidth="24880" windowHeight="15860" tabRatio="894" activeTab="8"/>
  </bookViews>
  <sheets>
    <sheet name="ТО15000" sheetId="1" r:id="rId1"/>
    <sheet name="ТО30000" sheetId="2" r:id="rId2"/>
    <sheet name="ТО45000" sheetId="3" r:id="rId3"/>
    <sheet name="ТО60000" sheetId="4" r:id="rId4"/>
    <sheet name="ТО75000" sheetId="5" r:id="rId5"/>
    <sheet name="ТО90000" sheetId="6" r:id="rId6"/>
    <sheet name="ТО105000" sheetId="8" r:id="rId7"/>
    <sheet name="ТО120000" sheetId="9" r:id="rId8"/>
    <sheet name="ТО135000" sheetId="14" r:id="rId9"/>
    <sheet name="ТО150000" sheetId="15" r:id="rId10"/>
    <sheet name="ТО165000" sheetId="16" r:id="rId11"/>
    <sheet name="ТО180000" sheetId="17" r:id="rId12"/>
    <sheet name="ТО195000" sheetId="18" r:id="rId13"/>
    <sheet name="ТО210000" sheetId="19" r:id="rId14"/>
    <sheet name="ТО225000" sheetId="20" r:id="rId15"/>
    <sheet name="ТО240000" sheetId="10" r:id="rId16"/>
    <sheet name="ТО255000" sheetId="11" r:id="rId17"/>
    <sheet name="ТО270000" sheetId="12" r:id="rId18"/>
    <sheet name="ТО285000" sheetId="13" r:id="rId19"/>
    <sheet name="ТО300000" sheetId="7" r:id="rId20"/>
  </sheets>
  <externalReferences>
    <externalReference r:id="rId21"/>
    <externalReference r:id="rId22"/>
  </externalReferenc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" i="13" l="1"/>
  <c r="E9" i="13"/>
  <c r="E3" i="13"/>
  <c r="E10" i="11"/>
  <c r="E9" i="11"/>
  <c r="E3" i="11"/>
  <c r="E10" i="20"/>
  <c r="E9" i="20"/>
  <c r="E3" i="20"/>
  <c r="E10" i="18"/>
  <c r="E9" i="18"/>
  <c r="E3" i="18"/>
  <c r="E10" i="16"/>
  <c r="E9" i="16"/>
  <c r="E3" i="16"/>
  <c r="E10" i="14"/>
  <c r="E9" i="14"/>
  <c r="E3" i="14"/>
  <c r="E10" i="8"/>
  <c r="E9" i="8"/>
  <c r="E3" i="8"/>
  <c r="E10" i="5"/>
  <c r="E9" i="5"/>
  <c r="E3" i="5"/>
  <c r="E10" i="3"/>
  <c r="E9" i="3"/>
  <c r="E3" i="3"/>
  <c r="E10" i="1"/>
  <c r="E9" i="1"/>
  <c r="E3" i="1"/>
  <c r="G72" i="7"/>
  <c r="E72" i="7"/>
  <c r="G39" i="7"/>
  <c r="G50" i="7"/>
  <c r="E39" i="7"/>
  <c r="E50" i="7"/>
  <c r="H72" i="7"/>
  <c r="H73" i="7"/>
  <c r="G78" i="10"/>
  <c r="E78" i="10"/>
  <c r="G43" i="10"/>
  <c r="G55" i="10"/>
  <c r="H55" i="10"/>
  <c r="E43" i="10"/>
  <c r="E55" i="10"/>
  <c r="H78" i="10"/>
  <c r="H79" i="10"/>
  <c r="H56" i="10"/>
  <c r="H43" i="10"/>
  <c r="H44" i="10"/>
  <c r="G93" i="17"/>
  <c r="E93" i="17"/>
  <c r="G48" i="17"/>
  <c r="G63" i="17"/>
  <c r="H63" i="17"/>
  <c r="E48" i="17"/>
  <c r="E63" i="17"/>
  <c r="H93" i="17"/>
  <c r="H94" i="17"/>
  <c r="G78" i="9"/>
  <c r="E78" i="9"/>
  <c r="G43" i="9"/>
  <c r="G55" i="9"/>
  <c r="E43" i="9"/>
  <c r="E55" i="9"/>
  <c r="H43" i="9"/>
  <c r="H44" i="9"/>
  <c r="H78" i="9"/>
  <c r="H79" i="9"/>
  <c r="H55" i="9"/>
  <c r="G39" i="4"/>
  <c r="G49" i="4"/>
  <c r="E39" i="4"/>
  <c r="E49" i="4"/>
  <c r="G71" i="4"/>
  <c r="E71" i="4"/>
  <c r="H71" i="4"/>
  <c r="H72" i="4"/>
  <c r="G67" i="1"/>
  <c r="G65" i="7"/>
  <c r="G68" i="1"/>
  <c r="G66" i="7"/>
  <c r="G69" i="1"/>
  <c r="G67" i="7"/>
  <c r="G67" i="4"/>
  <c r="G68" i="7"/>
  <c r="G68" i="4"/>
  <c r="G69" i="7"/>
  <c r="G65" i="2"/>
  <c r="G70" i="7"/>
  <c r="G66" i="2"/>
  <c r="G71" i="7"/>
  <c r="E3" i="7"/>
  <c r="G8" i="7"/>
  <c r="E10" i="7"/>
  <c r="G43" i="7"/>
  <c r="H43" i="7"/>
  <c r="G44" i="7"/>
  <c r="H44" i="7"/>
  <c r="G45" i="7"/>
  <c r="H45" i="7"/>
  <c r="G46" i="7"/>
  <c r="H46" i="7"/>
  <c r="G36" i="7"/>
  <c r="G47" i="7"/>
  <c r="H47" i="7"/>
  <c r="G37" i="7"/>
  <c r="G48" i="7"/>
  <c r="H48" i="7"/>
  <c r="G38" i="7"/>
  <c r="G49" i="7"/>
  <c r="H49" i="7"/>
  <c r="H50" i="7"/>
  <c r="H51" i="7"/>
  <c r="H52" i="7"/>
  <c r="H53" i="7"/>
  <c r="G6" i="7"/>
  <c r="H79" i="7"/>
  <c r="G32" i="7"/>
  <c r="H32" i="7"/>
  <c r="G33" i="7"/>
  <c r="H33" i="7"/>
  <c r="G34" i="7"/>
  <c r="H34" i="7"/>
  <c r="G35" i="7"/>
  <c r="H35" i="7"/>
  <c r="H36" i="7"/>
  <c r="H37" i="7"/>
  <c r="H38" i="7"/>
  <c r="H39" i="7"/>
  <c r="H40" i="7"/>
  <c r="H41" i="7"/>
  <c r="G5" i="7"/>
  <c r="G22" i="7"/>
  <c r="H22" i="7"/>
  <c r="G23" i="7"/>
  <c r="H23" i="7"/>
  <c r="G24" i="7"/>
  <c r="H24" i="7"/>
  <c r="G25" i="7"/>
  <c r="H25" i="7"/>
  <c r="G26" i="7"/>
  <c r="H26" i="7"/>
  <c r="G27" i="7"/>
  <c r="H27" i="7"/>
  <c r="G28" i="7"/>
  <c r="H28" i="7"/>
  <c r="H29" i="7"/>
  <c r="H30" i="7"/>
  <c r="H31" i="7"/>
  <c r="G4" i="7"/>
  <c r="H77" i="7"/>
  <c r="G12" i="7"/>
  <c r="H12" i="7"/>
  <c r="G13" i="7"/>
  <c r="H13" i="7"/>
  <c r="G14" i="7"/>
  <c r="H14" i="7"/>
  <c r="G15" i="7"/>
  <c r="H15" i="7"/>
  <c r="G16" i="7"/>
  <c r="H16" i="7"/>
  <c r="G17" i="7"/>
  <c r="H17" i="7"/>
  <c r="G18" i="7"/>
  <c r="H18" i="7"/>
  <c r="H19" i="7"/>
  <c r="H20" i="7"/>
  <c r="H21" i="7"/>
  <c r="G3" i="7"/>
  <c r="D10" i="7"/>
  <c r="G10" i="7"/>
  <c r="G67" i="13"/>
  <c r="G68" i="13"/>
  <c r="G69" i="13"/>
  <c r="G8" i="13"/>
  <c r="G45" i="13"/>
  <c r="H45" i="13"/>
  <c r="G46" i="13"/>
  <c r="H46" i="13"/>
  <c r="G47" i="13"/>
  <c r="H47" i="13"/>
  <c r="G6" i="13"/>
  <c r="G34" i="13"/>
  <c r="H34" i="13"/>
  <c r="G35" i="13"/>
  <c r="H35" i="13"/>
  <c r="G36" i="13"/>
  <c r="H36" i="13"/>
  <c r="G5" i="13"/>
  <c r="G23" i="13"/>
  <c r="H23" i="13"/>
  <c r="G24" i="13"/>
  <c r="H24" i="13"/>
  <c r="G25" i="13"/>
  <c r="H25" i="13"/>
  <c r="G26" i="13"/>
  <c r="H26" i="13"/>
  <c r="G4" i="13"/>
  <c r="G12" i="13"/>
  <c r="H12" i="13"/>
  <c r="G13" i="13"/>
  <c r="H13" i="13"/>
  <c r="G14" i="13"/>
  <c r="H14" i="13"/>
  <c r="G15" i="13"/>
  <c r="H15" i="13"/>
  <c r="G3" i="13"/>
  <c r="D10" i="13"/>
  <c r="G10" i="13"/>
  <c r="D9" i="13"/>
  <c r="G9" i="13"/>
  <c r="G70" i="12"/>
  <c r="G71" i="12"/>
  <c r="G72" i="12"/>
  <c r="G70" i="6"/>
  <c r="G73" i="12"/>
  <c r="G74" i="12"/>
  <c r="G75" i="12"/>
  <c r="G73" i="6"/>
  <c r="G76" i="12"/>
  <c r="G63" i="3"/>
  <c r="G77" i="12"/>
  <c r="G75" i="6"/>
  <c r="G78" i="12"/>
  <c r="G64" i="3"/>
  <c r="G79" i="12"/>
  <c r="E3" i="12"/>
  <c r="G8" i="12"/>
  <c r="E10" i="12"/>
  <c r="K59" i="6"/>
  <c r="K61" i="12"/>
  <c r="K60" i="6"/>
  <c r="K62" i="12"/>
  <c r="K61" i="6"/>
  <c r="K63" i="12"/>
  <c r="E9" i="12"/>
  <c r="G46" i="12"/>
  <c r="H46" i="12"/>
  <c r="G47" i="12"/>
  <c r="F47" i="12"/>
  <c r="H47" i="12"/>
  <c r="G48" i="12"/>
  <c r="H48" i="12"/>
  <c r="G49" i="12"/>
  <c r="H49" i="12"/>
  <c r="G50" i="12"/>
  <c r="H50" i="12"/>
  <c r="G51" i="12"/>
  <c r="H51" i="12"/>
  <c r="G52" i="12"/>
  <c r="H52" i="12"/>
  <c r="G53" i="12"/>
  <c r="H53" i="12"/>
  <c r="G54" i="12"/>
  <c r="H54" i="12"/>
  <c r="G55" i="12"/>
  <c r="H55" i="12"/>
  <c r="H56" i="12"/>
  <c r="G6" i="12"/>
  <c r="K37" i="12"/>
  <c r="K38" i="12"/>
  <c r="K39" i="12"/>
  <c r="K40" i="12"/>
  <c r="G34" i="1"/>
  <c r="G34" i="12"/>
  <c r="G35" i="1"/>
  <c r="G35" i="12"/>
  <c r="G36" i="1"/>
  <c r="G36" i="12"/>
  <c r="G37" i="12"/>
  <c r="H37" i="12"/>
  <c r="G38" i="12"/>
  <c r="H38" i="12"/>
  <c r="G39" i="12"/>
  <c r="H39" i="12"/>
  <c r="G40" i="12"/>
  <c r="H40" i="12"/>
  <c r="G41" i="12"/>
  <c r="H41" i="12"/>
  <c r="G42" i="12"/>
  <c r="H42" i="12"/>
  <c r="G43" i="12"/>
  <c r="H43" i="12"/>
  <c r="H44" i="12"/>
  <c r="G5" i="12"/>
  <c r="G23" i="12"/>
  <c r="H23" i="12"/>
  <c r="G24" i="12"/>
  <c r="H24" i="12"/>
  <c r="G25" i="12"/>
  <c r="H25" i="12"/>
  <c r="G26" i="12"/>
  <c r="H26" i="12"/>
  <c r="G27" i="12"/>
  <c r="H27" i="12"/>
  <c r="G28" i="12"/>
  <c r="H28" i="12"/>
  <c r="G29" i="12"/>
  <c r="H29" i="12"/>
  <c r="G30" i="12"/>
  <c r="H30" i="12"/>
  <c r="H33" i="12"/>
  <c r="G4" i="12"/>
  <c r="G12" i="12"/>
  <c r="H12" i="12"/>
  <c r="G13" i="12"/>
  <c r="H13" i="12"/>
  <c r="G14" i="12"/>
  <c r="H14" i="12"/>
  <c r="G15" i="12"/>
  <c r="H15" i="12"/>
  <c r="G16" i="12"/>
  <c r="H16" i="12"/>
  <c r="G17" i="12"/>
  <c r="H17" i="12"/>
  <c r="G18" i="12"/>
  <c r="H18" i="12"/>
  <c r="G19" i="12"/>
  <c r="H19" i="12"/>
  <c r="G20" i="12"/>
  <c r="H20" i="12"/>
  <c r="G3" i="12"/>
  <c r="D10" i="12"/>
  <c r="G10" i="12"/>
  <c r="D9" i="12"/>
  <c r="G9" i="12"/>
  <c r="G67" i="11"/>
  <c r="G68" i="11"/>
  <c r="G69" i="11"/>
  <c r="G8" i="11"/>
  <c r="G45" i="11"/>
  <c r="H45" i="11"/>
  <c r="G46" i="11"/>
  <c r="H46" i="11"/>
  <c r="G47" i="11"/>
  <c r="H47" i="11"/>
  <c r="G6" i="11"/>
  <c r="G34" i="11"/>
  <c r="H34" i="11"/>
  <c r="G35" i="11"/>
  <c r="H35" i="11"/>
  <c r="G36" i="11"/>
  <c r="H36" i="11"/>
  <c r="G5" i="11"/>
  <c r="G23" i="11"/>
  <c r="H23" i="11"/>
  <c r="G24" i="11"/>
  <c r="H24" i="11"/>
  <c r="G25" i="11"/>
  <c r="H25" i="11"/>
  <c r="G26" i="11"/>
  <c r="H26" i="11"/>
  <c r="G4" i="11"/>
  <c r="G12" i="11"/>
  <c r="H12" i="11"/>
  <c r="G13" i="11"/>
  <c r="H13" i="11"/>
  <c r="G14" i="11"/>
  <c r="H14" i="11"/>
  <c r="G15" i="11"/>
  <c r="H15" i="11"/>
  <c r="G3" i="11"/>
  <c r="D10" i="11"/>
  <c r="G10" i="11"/>
  <c r="D9" i="11"/>
  <c r="G9" i="11"/>
  <c r="G69" i="10"/>
  <c r="F69" i="10"/>
  <c r="H69" i="10"/>
  <c r="G70" i="10"/>
  <c r="F70" i="10"/>
  <c r="H70" i="10"/>
  <c r="G71" i="10"/>
  <c r="F71" i="10"/>
  <c r="H71" i="10"/>
  <c r="G72" i="10"/>
  <c r="F72" i="10"/>
  <c r="H72" i="10"/>
  <c r="G73" i="10"/>
  <c r="F73" i="10"/>
  <c r="H73" i="10"/>
  <c r="G74" i="10"/>
  <c r="F74" i="10"/>
  <c r="H74" i="10"/>
  <c r="G75" i="9"/>
  <c r="G75" i="10"/>
  <c r="F75" i="10"/>
  <c r="H75" i="10"/>
  <c r="G76" i="9"/>
  <c r="G76" i="10"/>
  <c r="F76" i="10"/>
  <c r="H76" i="10"/>
  <c r="G77" i="10"/>
  <c r="F77" i="10"/>
  <c r="H77" i="10"/>
  <c r="E3" i="10"/>
  <c r="G8" i="10"/>
  <c r="E10" i="10"/>
  <c r="D10" i="10"/>
  <c r="G10" i="10"/>
  <c r="G46" i="10"/>
  <c r="H46" i="10"/>
  <c r="G47" i="10"/>
  <c r="H47" i="10"/>
  <c r="G48" i="10"/>
  <c r="H48" i="10"/>
  <c r="G49" i="10"/>
  <c r="H49" i="10"/>
  <c r="G50" i="10"/>
  <c r="H50" i="10"/>
  <c r="G51" i="10"/>
  <c r="H51" i="10"/>
  <c r="G52" i="10"/>
  <c r="H52" i="10"/>
  <c r="G53" i="10"/>
  <c r="H53" i="10"/>
  <c r="G54" i="10"/>
  <c r="H54" i="10"/>
  <c r="G6" i="10"/>
  <c r="G34" i="10"/>
  <c r="H34" i="10"/>
  <c r="G35" i="10"/>
  <c r="H35" i="10"/>
  <c r="G36" i="10"/>
  <c r="H36" i="10"/>
  <c r="G37" i="10"/>
  <c r="H37" i="10"/>
  <c r="G38" i="10"/>
  <c r="H38" i="10"/>
  <c r="G39" i="10"/>
  <c r="H39" i="10"/>
  <c r="G40" i="10"/>
  <c r="H40" i="10"/>
  <c r="G41" i="10"/>
  <c r="H41" i="10"/>
  <c r="G42" i="10"/>
  <c r="H42" i="10"/>
  <c r="G5" i="10"/>
  <c r="G23" i="10"/>
  <c r="H23" i="10"/>
  <c r="G24" i="10"/>
  <c r="H24" i="10"/>
  <c r="G25" i="10"/>
  <c r="H25" i="10"/>
  <c r="G26" i="10"/>
  <c r="H26" i="10"/>
  <c r="G27" i="10"/>
  <c r="H27" i="10"/>
  <c r="G28" i="10"/>
  <c r="H28" i="10"/>
  <c r="G29" i="10"/>
  <c r="H29" i="10"/>
  <c r="G31" i="10"/>
  <c r="H31" i="10"/>
  <c r="H30" i="10"/>
  <c r="H32" i="10"/>
  <c r="G4" i="10"/>
  <c r="G12" i="10"/>
  <c r="H12" i="10"/>
  <c r="G13" i="10"/>
  <c r="H13" i="10"/>
  <c r="G14" i="10"/>
  <c r="H14" i="10"/>
  <c r="G15" i="10"/>
  <c r="H15" i="10"/>
  <c r="G16" i="10"/>
  <c r="H16" i="10"/>
  <c r="G17" i="10"/>
  <c r="H17" i="10"/>
  <c r="G18" i="10"/>
  <c r="H18" i="10"/>
  <c r="G20" i="10"/>
  <c r="H20" i="10"/>
  <c r="H19" i="10"/>
  <c r="H21" i="10"/>
  <c r="G3" i="10"/>
  <c r="G60" i="20"/>
  <c r="G61" i="20"/>
  <c r="G62" i="20"/>
  <c r="G63" i="20"/>
  <c r="G64" i="20"/>
  <c r="G8" i="20"/>
  <c r="G41" i="20"/>
  <c r="H41" i="20"/>
  <c r="G42" i="20"/>
  <c r="H42" i="20"/>
  <c r="G43" i="20"/>
  <c r="H43" i="20"/>
  <c r="G34" i="20"/>
  <c r="G44" i="20"/>
  <c r="H44" i="20"/>
  <c r="G45" i="20"/>
  <c r="H45" i="20"/>
  <c r="G6" i="20"/>
  <c r="G31" i="20"/>
  <c r="H31" i="20"/>
  <c r="G32" i="20"/>
  <c r="H32" i="20"/>
  <c r="G33" i="20"/>
  <c r="H33" i="20"/>
  <c r="H34" i="20"/>
  <c r="G35" i="20"/>
  <c r="H35" i="20"/>
  <c r="G36" i="20"/>
  <c r="H36" i="20"/>
  <c r="H37" i="20"/>
  <c r="H38" i="20"/>
  <c r="H39" i="20"/>
  <c r="G5" i="20"/>
  <c r="G22" i="20"/>
  <c r="H22" i="20"/>
  <c r="G23" i="20"/>
  <c r="H23" i="20"/>
  <c r="G24" i="20"/>
  <c r="H24" i="20"/>
  <c r="G25" i="20"/>
  <c r="H25" i="20"/>
  <c r="G26" i="20"/>
  <c r="H26" i="20"/>
  <c r="G27" i="20"/>
  <c r="H27" i="20"/>
  <c r="H28" i="20"/>
  <c r="H29" i="20"/>
  <c r="H30" i="20"/>
  <c r="G4" i="20"/>
  <c r="H70" i="20"/>
  <c r="G12" i="20"/>
  <c r="H12" i="20"/>
  <c r="G13" i="20"/>
  <c r="H13" i="20"/>
  <c r="G14" i="20"/>
  <c r="H14" i="20"/>
  <c r="G15" i="20"/>
  <c r="H15" i="20"/>
  <c r="G16" i="20"/>
  <c r="H16" i="20"/>
  <c r="G17" i="20"/>
  <c r="H17" i="20"/>
  <c r="G18" i="20"/>
  <c r="H18" i="20"/>
  <c r="H19" i="20"/>
  <c r="H20" i="20"/>
  <c r="H21" i="20"/>
  <c r="G3" i="20"/>
  <c r="H69" i="20"/>
  <c r="D10" i="20"/>
  <c r="G10" i="20"/>
  <c r="D9" i="20"/>
  <c r="G9" i="20"/>
  <c r="G62" i="19"/>
  <c r="G63" i="19"/>
  <c r="G64" i="19"/>
  <c r="G65" i="19"/>
  <c r="G66" i="19"/>
  <c r="E3" i="19"/>
  <c r="G8" i="19"/>
  <c r="E10" i="19"/>
  <c r="G42" i="19"/>
  <c r="H42" i="19"/>
  <c r="G43" i="19"/>
  <c r="H43" i="19"/>
  <c r="G44" i="19"/>
  <c r="H44" i="19"/>
  <c r="G45" i="19"/>
  <c r="H45" i="19"/>
  <c r="G46" i="19"/>
  <c r="H46" i="19"/>
  <c r="H47" i="19"/>
  <c r="H48" i="19"/>
  <c r="H49" i="19"/>
  <c r="H50" i="19"/>
  <c r="G6" i="19"/>
  <c r="G32" i="19"/>
  <c r="H32" i="19"/>
  <c r="G33" i="19"/>
  <c r="H33" i="19"/>
  <c r="G34" i="19"/>
  <c r="H34" i="19"/>
  <c r="G35" i="19"/>
  <c r="H35" i="19"/>
  <c r="G36" i="19"/>
  <c r="H36" i="19"/>
  <c r="H37" i="19"/>
  <c r="H38" i="19"/>
  <c r="H39" i="19"/>
  <c r="H40" i="19"/>
  <c r="H41" i="19"/>
  <c r="G5" i="19"/>
  <c r="H74" i="19"/>
  <c r="G22" i="19"/>
  <c r="H22" i="19"/>
  <c r="G23" i="19"/>
  <c r="H23" i="19"/>
  <c r="G24" i="19"/>
  <c r="H24" i="19"/>
  <c r="G25" i="19"/>
  <c r="H25" i="19"/>
  <c r="G26" i="19"/>
  <c r="H26" i="19"/>
  <c r="G27" i="19"/>
  <c r="H27" i="19"/>
  <c r="H28" i="19"/>
  <c r="H29" i="19"/>
  <c r="H30" i="19"/>
  <c r="H31" i="19"/>
  <c r="G4" i="19"/>
  <c r="H73" i="19"/>
  <c r="G12" i="19"/>
  <c r="H12" i="19"/>
  <c r="G13" i="19"/>
  <c r="H13" i="19"/>
  <c r="G14" i="19"/>
  <c r="H14" i="19"/>
  <c r="G15" i="19"/>
  <c r="H15" i="19"/>
  <c r="G16" i="19"/>
  <c r="H16" i="19"/>
  <c r="G17" i="19"/>
  <c r="H17" i="19"/>
  <c r="H18" i="19"/>
  <c r="H19" i="19"/>
  <c r="H20" i="19"/>
  <c r="G3" i="19"/>
  <c r="D10" i="19"/>
  <c r="G10" i="19"/>
  <c r="G67" i="18"/>
  <c r="G68" i="18"/>
  <c r="G69" i="18"/>
  <c r="G8" i="18"/>
  <c r="G45" i="18"/>
  <c r="H45" i="18"/>
  <c r="G35" i="18"/>
  <c r="G46" i="18"/>
  <c r="H46" i="18"/>
  <c r="G36" i="18"/>
  <c r="G47" i="18"/>
  <c r="H47" i="18"/>
  <c r="G6" i="18"/>
  <c r="G34" i="18"/>
  <c r="H34" i="18"/>
  <c r="H35" i="18"/>
  <c r="H36" i="18"/>
  <c r="G5" i="18"/>
  <c r="G23" i="18"/>
  <c r="H23" i="18"/>
  <c r="G24" i="18"/>
  <c r="H24" i="18"/>
  <c r="G25" i="18"/>
  <c r="H25" i="18"/>
  <c r="G26" i="18"/>
  <c r="H26" i="18"/>
  <c r="G4" i="18"/>
  <c r="G12" i="18"/>
  <c r="H12" i="18"/>
  <c r="G13" i="18"/>
  <c r="H13" i="18"/>
  <c r="G14" i="18"/>
  <c r="H14" i="18"/>
  <c r="G15" i="18"/>
  <c r="H15" i="18"/>
  <c r="G3" i="18"/>
  <c r="D10" i="18"/>
  <c r="G10" i="18"/>
  <c r="D9" i="18"/>
  <c r="G9" i="18"/>
  <c r="G81" i="17"/>
  <c r="G82" i="17"/>
  <c r="G83" i="17"/>
  <c r="G84" i="17"/>
  <c r="G85" i="17"/>
  <c r="G86" i="17"/>
  <c r="G87" i="17"/>
  <c r="G88" i="17"/>
  <c r="G89" i="17"/>
  <c r="G90" i="17"/>
  <c r="G91" i="17"/>
  <c r="E3" i="17"/>
  <c r="G8" i="17"/>
  <c r="E10" i="17"/>
  <c r="K69" i="17"/>
  <c r="K70" i="17"/>
  <c r="K71" i="17"/>
  <c r="K72" i="17"/>
  <c r="E9" i="17"/>
  <c r="G51" i="17"/>
  <c r="H51" i="17"/>
  <c r="G52" i="17"/>
  <c r="H52" i="17"/>
  <c r="G53" i="17"/>
  <c r="H53" i="17"/>
  <c r="G54" i="17"/>
  <c r="H54" i="17"/>
  <c r="G55" i="17"/>
  <c r="H55" i="17"/>
  <c r="G56" i="17"/>
  <c r="H56" i="17"/>
  <c r="G57" i="17"/>
  <c r="H57" i="17"/>
  <c r="G58" i="17"/>
  <c r="H58" i="17"/>
  <c r="G59" i="17"/>
  <c r="H59" i="17"/>
  <c r="G60" i="17"/>
  <c r="H60" i="17"/>
  <c r="G61" i="17"/>
  <c r="H61" i="17"/>
  <c r="G62" i="17"/>
  <c r="H62" i="17"/>
  <c r="H64" i="17"/>
  <c r="G6" i="17"/>
  <c r="K39" i="17"/>
  <c r="K40" i="17"/>
  <c r="K41" i="17"/>
  <c r="K42" i="17"/>
  <c r="G36" i="17"/>
  <c r="H36" i="17"/>
  <c r="G37" i="17"/>
  <c r="H37" i="17"/>
  <c r="G38" i="17"/>
  <c r="H38" i="17"/>
  <c r="G39" i="17"/>
  <c r="H39" i="17"/>
  <c r="G40" i="17"/>
  <c r="H40" i="17"/>
  <c r="G41" i="17"/>
  <c r="H41" i="17"/>
  <c r="G42" i="17"/>
  <c r="H42" i="17"/>
  <c r="G43" i="17"/>
  <c r="H43" i="17"/>
  <c r="G44" i="17"/>
  <c r="H44" i="17"/>
  <c r="G45" i="17"/>
  <c r="H45" i="17"/>
  <c r="G46" i="17"/>
  <c r="H46" i="17"/>
  <c r="G47" i="17"/>
  <c r="H47" i="17"/>
  <c r="H48" i="17"/>
  <c r="H49" i="17"/>
  <c r="H50" i="17"/>
  <c r="G5" i="17"/>
  <c r="G24" i="17"/>
  <c r="H24" i="17"/>
  <c r="G25" i="17"/>
  <c r="H25" i="17"/>
  <c r="G26" i="17"/>
  <c r="H26" i="17"/>
  <c r="G27" i="17"/>
  <c r="H27" i="17"/>
  <c r="G28" i="17"/>
  <c r="H28" i="17"/>
  <c r="G29" i="17"/>
  <c r="H29" i="17"/>
  <c r="G30" i="17"/>
  <c r="H30" i="17"/>
  <c r="G31" i="17"/>
  <c r="H31" i="17"/>
  <c r="G32" i="17"/>
  <c r="H32" i="17"/>
  <c r="G33" i="17"/>
  <c r="H33" i="17"/>
  <c r="G34" i="17"/>
  <c r="H34" i="17"/>
  <c r="H35" i="17"/>
  <c r="G4" i="17"/>
  <c r="G12" i="17"/>
  <c r="H12" i="17"/>
  <c r="G13" i="17"/>
  <c r="H13" i="17"/>
  <c r="G14" i="17"/>
  <c r="H14" i="17"/>
  <c r="G15" i="17"/>
  <c r="H15" i="17"/>
  <c r="G16" i="17"/>
  <c r="H16" i="17"/>
  <c r="G17" i="17"/>
  <c r="H17" i="17"/>
  <c r="G18" i="17"/>
  <c r="H18" i="17"/>
  <c r="G19" i="17"/>
  <c r="H19" i="17"/>
  <c r="G20" i="17"/>
  <c r="H20" i="17"/>
  <c r="G21" i="17"/>
  <c r="H21" i="17"/>
  <c r="G22" i="17"/>
  <c r="H22" i="17"/>
  <c r="G3" i="17"/>
  <c r="G67" i="16"/>
  <c r="G68" i="16"/>
  <c r="G69" i="16"/>
  <c r="G8" i="16"/>
  <c r="G45" i="16"/>
  <c r="H45" i="16"/>
  <c r="G46" i="16"/>
  <c r="H46" i="16"/>
  <c r="G47" i="16"/>
  <c r="H47" i="16"/>
  <c r="G6" i="16"/>
  <c r="G34" i="16"/>
  <c r="H34" i="16"/>
  <c r="G35" i="16"/>
  <c r="H35" i="16"/>
  <c r="G36" i="16"/>
  <c r="H36" i="16"/>
  <c r="G5" i="16"/>
  <c r="G23" i="16"/>
  <c r="H23" i="16"/>
  <c r="G24" i="16"/>
  <c r="H24" i="16"/>
  <c r="G25" i="16"/>
  <c r="H25" i="16"/>
  <c r="G26" i="16"/>
  <c r="H26" i="16"/>
  <c r="G4" i="16"/>
  <c r="G12" i="16"/>
  <c r="H12" i="16"/>
  <c r="G13" i="16"/>
  <c r="H13" i="16"/>
  <c r="G14" i="16"/>
  <c r="H14" i="16"/>
  <c r="G15" i="16"/>
  <c r="H15" i="16"/>
  <c r="G3" i="16"/>
  <c r="D10" i="16"/>
  <c r="G10" i="16"/>
  <c r="D9" i="16"/>
  <c r="G9" i="16"/>
  <c r="G62" i="15"/>
  <c r="G63" i="15"/>
  <c r="G64" i="15"/>
  <c r="G65" i="15"/>
  <c r="G66" i="15"/>
  <c r="E3" i="15"/>
  <c r="G8" i="15"/>
  <c r="E10" i="15"/>
  <c r="G42" i="15"/>
  <c r="H42" i="15"/>
  <c r="G43" i="15"/>
  <c r="H43" i="15"/>
  <c r="G44" i="15"/>
  <c r="H44" i="15"/>
  <c r="G45" i="15"/>
  <c r="H45" i="15"/>
  <c r="G46" i="15"/>
  <c r="H46" i="15"/>
  <c r="H47" i="15"/>
  <c r="H48" i="15"/>
  <c r="H49" i="15"/>
  <c r="H50" i="15"/>
  <c r="H51" i="15"/>
  <c r="G6" i="15"/>
  <c r="H75" i="15"/>
  <c r="G32" i="15"/>
  <c r="H32" i="15"/>
  <c r="G33" i="15"/>
  <c r="H33" i="15"/>
  <c r="G34" i="15"/>
  <c r="H34" i="15"/>
  <c r="G35" i="15"/>
  <c r="H35" i="15"/>
  <c r="G36" i="15"/>
  <c r="H36" i="15"/>
  <c r="H37" i="15"/>
  <c r="H38" i="15"/>
  <c r="H39" i="15"/>
  <c r="H40" i="15"/>
  <c r="H41" i="15"/>
  <c r="G5" i="15"/>
  <c r="G22" i="15"/>
  <c r="H22" i="15"/>
  <c r="G23" i="15"/>
  <c r="H23" i="15"/>
  <c r="G24" i="15"/>
  <c r="H24" i="15"/>
  <c r="G25" i="15"/>
  <c r="H25" i="15"/>
  <c r="G26" i="15"/>
  <c r="H26" i="15"/>
  <c r="G27" i="15"/>
  <c r="H27" i="15"/>
  <c r="H28" i="15"/>
  <c r="H29" i="15"/>
  <c r="H30" i="15"/>
  <c r="H31" i="15"/>
  <c r="G4" i="15"/>
  <c r="H73" i="15"/>
  <c r="G12" i="15"/>
  <c r="H12" i="15"/>
  <c r="G13" i="15"/>
  <c r="H13" i="15"/>
  <c r="G14" i="15"/>
  <c r="H14" i="15"/>
  <c r="G15" i="15"/>
  <c r="H15" i="15"/>
  <c r="G16" i="15"/>
  <c r="H16" i="15"/>
  <c r="G17" i="15"/>
  <c r="H17" i="15"/>
  <c r="H18" i="15"/>
  <c r="H19" i="15"/>
  <c r="H20" i="15"/>
  <c r="H21" i="15"/>
  <c r="G3" i="15"/>
  <c r="D10" i="15"/>
  <c r="G10" i="15"/>
  <c r="G60" i="14"/>
  <c r="G61" i="14"/>
  <c r="G62" i="14"/>
  <c r="G63" i="14"/>
  <c r="G64" i="14"/>
  <c r="G8" i="14"/>
  <c r="G41" i="14"/>
  <c r="H41" i="14"/>
  <c r="G42" i="14"/>
  <c r="H42" i="14"/>
  <c r="G43" i="14"/>
  <c r="H43" i="14"/>
  <c r="G34" i="14"/>
  <c r="G44" i="14"/>
  <c r="H44" i="14"/>
  <c r="G45" i="14"/>
  <c r="H45" i="14"/>
  <c r="G6" i="14"/>
  <c r="G31" i="14"/>
  <c r="H31" i="14"/>
  <c r="G32" i="14"/>
  <c r="H32" i="14"/>
  <c r="G33" i="14"/>
  <c r="H33" i="14"/>
  <c r="H34" i="14"/>
  <c r="G35" i="14"/>
  <c r="H35" i="14"/>
  <c r="G36" i="14"/>
  <c r="H36" i="14"/>
  <c r="H37" i="14"/>
  <c r="H38" i="14"/>
  <c r="H39" i="14"/>
  <c r="G5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H28" i="14"/>
  <c r="H29" i="14"/>
  <c r="H30" i="14"/>
  <c r="G4" i="14"/>
  <c r="H70" i="14"/>
  <c r="G12" i="14"/>
  <c r="H12" i="14"/>
  <c r="G13" i="14"/>
  <c r="H13" i="14"/>
  <c r="G14" i="14"/>
  <c r="H14" i="14"/>
  <c r="G15" i="14"/>
  <c r="H15" i="14"/>
  <c r="G16" i="14"/>
  <c r="H16" i="14"/>
  <c r="G17" i="14"/>
  <c r="H17" i="14"/>
  <c r="G18" i="14"/>
  <c r="H18" i="14"/>
  <c r="H19" i="14"/>
  <c r="H20" i="14"/>
  <c r="H21" i="14"/>
  <c r="G3" i="14"/>
  <c r="H69" i="14"/>
  <c r="D10" i="14"/>
  <c r="G10" i="14"/>
  <c r="D9" i="14"/>
  <c r="G9" i="14"/>
  <c r="G69" i="9"/>
  <c r="F69" i="9"/>
  <c r="H69" i="9"/>
  <c r="G70" i="9"/>
  <c r="F70" i="9"/>
  <c r="H70" i="9"/>
  <c r="G71" i="9"/>
  <c r="F71" i="9"/>
  <c r="H71" i="9"/>
  <c r="G72" i="9"/>
  <c r="F72" i="9"/>
  <c r="H72" i="9"/>
  <c r="G73" i="9"/>
  <c r="F73" i="9"/>
  <c r="H73" i="9"/>
  <c r="G74" i="9"/>
  <c r="F74" i="9"/>
  <c r="H74" i="9"/>
  <c r="H75" i="9"/>
  <c r="H76" i="9"/>
  <c r="G77" i="9"/>
  <c r="F77" i="9"/>
  <c r="H77" i="9"/>
  <c r="E3" i="9"/>
  <c r="G8" i="9"/>
  <c r="E10" i="9"/>
  <c r="D10" i="9"/>
  <c r="G10" i="9"/>
  <c r="G46" i="9"/>
  <c r="H46" i="9"/>
  <c r="G47" i="9"/>
  <c r="H47" i="9"/>
  <c r="G48" i="9"/>
  <c r="H48" i="9"/>
  <c r="G49" i="9"/>
  <c r="H49" i="9"/>
  <c r="G50" i="9"/>
  <c r="H50" i="9"/>
  <c r="G51" i="9"/>
  <c r="H51" i="9"/>
  <c r="G52" i="9"/>
  <c r="H52" i="9"/>
  <c r="G53" i="9"/>
  <c r="H53" i="9"/>
  <c r="G54" i="9"/>
  <c r="H54" i="9"/>
  <c r="H56" i="9"/>
  <c r="G6" i="9"/>
  <c r="G34" i="9"/>
  <c r="H34" i="9"/>
  <c r="G35" i="9"/>
  <c r="H35" i="9"/>
  <c r="G36" i="9"/>
  <c r="H36" i="9"/>
  <c r="G37" i="9"/>
  <c r="H37" i="9"/>
  <c r="G38" i="9"/>
  <c r="H38" i="9"/>
  <c r="G39" i="9"/>
  <c r="H39" i="9"/>
  <c r="G40" i="9"/>
  <c r="H40" i="9"/>
  <c r="G41" i="9"/>
  <c r="H41" i="9"/>
  <c r="G42" i="9"/>
  <c r="H42" i="9"/>
  <c r="H45" i="9"/>
  <c r="G5" i="9"/>
  <c r="H83" i="9"/>
  <c r="G23" i="9"/>
  <c r="H23" i="9"/>
  <c r="G24" i="9"/>
  <c r="H24" i="9"/>
  <c r="G25" i="9"/>
  <c r="H25" i="9"/>
  <c r="G26" i="9"/>
  <c r="H26" i="9"/>
  <c r="G27" i="9"/>
  <c r="H27" i="9"/>
  <c r="G28" i="9"/>
  <c r="H28" i="9"/>
  <c r="G29" i="9"/>
  <c r="H29" i="9"/>
  <c r="G30" i="9"/>
  <c r="H30" i="9"/>
  <c r="G31" i="9"/>
  <c r="H31" i="9"/>
  <c r="H32" i="9"/>
  <c r="H33" i="9"/>
  <c r="G4" i="9"/>
  <c r="H82" i="9"/>
  <c r="H88" i="9"/>
  <c r="G12" i="9"/>
  <c r="H12" i="9"/>
  <c r="G13" i="9"/>
  <c r="H13" i="9"/>
  <c r="G14" i="9"/>
  <c r="H14" i="9"/>
  <c r="G15" i="9"/>
  <c r="H15" i="9"/>
  <c r="G16" i="9"/>
  <c r="H16" i="9"/>
  <c r="G17" i="9"/>
  <c r="H17" i="9"/>
  <c r="G18" i="9"/>
  <c r="H18" i="9"/>
  <c r="G19" i="9"/>
  <c r="H19" i="9"/>
  <c r="G20" i="9"/>
  <c r="H20" i="9"/>
  <c r="H21" i="9"/>
  <c r="G3" i="9"/>
  <c r="G67" i="8"/>
  <c r="G68" i="8"/>
  <c r="G69" i="8"/>
  <c r="G8" i="8"/>
  <c r="G45" i="8"/>
  <c r="H45" i="8"/>
  <c r="G46" i="8"/>
  <c r="H46" i="8"/>
  <c r="G47" i="8"/>
  <c r="H47" i="8"/>
  <c r="G6" i="8"/>
  <c r="G34" i="8"/>
  <c r="H34" i="8"/>
  <c r="G35" i="8"/>
  <c r="H35" i="8"/>
  <c r="G36" i="8"/>
  <c r="H36" i="8"/>
  <c r="G5" i="8"/>
  <c r="G23" i="8"/>
  <c r="H23" i="8"/>
  <c r="G24" i="8"/>
  <c r="H24" i="8"/>
  <c r="G25" i="8"/>
  <c r="H25" i="8"/>
  <c r="G26" i="8"/>
  <c r="H26" i="8"/>
  <c r="G4" i="8"/>
  <c r="G12" i="8"/>
  <c r="H12" i="8"/>
  <c r="G13" i="8"/>
  <c r="H13" i="8"/>
  <c r="G14" i="8"/>
  <c r="H14" i="8"/>
  <c r="G15" i="8"/>
  <c r="H15" i="8"/>
  <c r="G3" i="8"/>
  <c r="D10" i="8"/>
  <c r="G10" i="8"/>
  <c r="D9" i="8"/>
  <c r="G9" i="8"/>
  <c r="G67" i="6"/>
  <c r="G68" i="6"/>
  <c r="G69" i="6"/>
  <c r="H70" i="6"/>
  <c r="G71" i="6"/>
  <c r="G72" i="6"/>
  <c r="H73" i="6"/>
  <c r="G74" i="6"/>
  <c r="F74" i="6"/>
  <c r="H74" i="6"/>
  <c r="H75" i="6"/>
  <c r="G76" i="6"/>
  <c r="E3" i="6"/>
  <c r="G8" i="6"/>
  <c r="E10" i="6"/>
  <c r="K62" i="6"/>
  <c r="E9" i="6"/>
  <c r="G9" i="6"/>
  <c r="G45" i="1"/>
  <c r="G45" i="6"/>
  <c r="G46" i="1"/>
  <c r="G46" i="6"/>
  <c r="G47" i="1"/>
  <c r="G47" i="6"/>
  <c r="G37" i="6"/>
  <c r="G48" i="6"/>
  <c r="H48" i="6"/>
  <c r="G16" i="6"/>
  <c r="G49" i="6"/>
  <c r="H49" i="6"/>
  <c r="G50" i="6"/>
  <c r="H50" i="6"/>
  <c r="G51" i="6"/>
  <c r="H51" i="6"/>
  <c r="G52" i="6"/>
  <c r="H52" i="6"/>
  <c r="G53" i="6"/>
  <c r="H53" i="6"/>
  <c r="G54" i="6"/>
  <c r="H54" i="6"/>
  <c r="G6" i="6"/>
  <c r="K37" i="6"/>
  <c r="K38" i="6"/>
  <c r="K39" i="6"/>
  <c r="K40" i="6"/>
  <c r="G34" i="6"/>
  <c r="G35" i="6"/>
  <c r="G36" i="6"/>
  <c r="H37" i="6"/>
  <c r="G38" i="6"/>
  <c r="H38" i="6"/>
  <c r="G39" i="6"/>
  <c r="H39" i="6"/>
  <c r="G40" i="6"/>
  <c r="H40" i="6"/>
  <c r="G41" i="6"/>
  <c r="H41" i="6"/>
  <c r="G42" i="6"/>
  <c r="H42" i="6"/>
  <c r="G43" i="6"/>
  <c r="H43" i="6"/>
  <c r="G5" i="6"/>
  <c r="G23" i="6"/>
  <c r="H23" i="6"/>
  <c r="G24" i="6"/>
  <c r="H24" i="6"/>
  <c r="G25" i="6"/>
  <c r="H25" i="6"/>
  <c r="G26" i="6"/>
  <c r="H26" i="6"/>
  <c r="G27" i="6"/>
  <c r="H27" i="6"/>
  <c r="G28" i="6"/>
  <c r="H28" i="6"/>
  <c r="G29" i="6"/>
  <c r="H29" i="6"/>
  <c r="G30" i="6"/>
  <c r="H30" i="6"/>
  <c r="G31" i="6"/>
  <c r="H31" i="6"/>
  <c r="G4" i="6"/>
  <c r="G12" i="6"/>
  <c r="H12" i="6"/>
  <c r="G13" i="6"/>
  <c r="H13" i="6"/>
  <c r="G14" i="6"/>
  <c r="H14" i="6"/>
  <c r="G15" i="6"/>
  <c r="H15" i="6"/>
  <c r="H16" i="6"/>
  <c r="G17" i="6"/>
  <c r="H17" i="6"/>
  <c r="G18" i="6"/>
  <c r="H18" i="6"/>
  <c r="G19" i="6"/>
  <c r="H19" i="6"/>
  <c r="G20" i="6"/>
  <c r="H20" i="6"/>
  <c r="G21" i="6"/>
  <c r="H21" i="6"/>
  <c r="G3" i="6"/>
  <c r="G67" i="5"/>
  <c r="G68" i="5"/>
  <c r="G69" i="5"/>
  <c r="G8" i="5"/>
  <c r="G45" i="5"/>
  <c r="H45" i="5"/>
  <c r="G46" i="5"/>
  <c r="H46" i="5"/>
  <c r="G47" i="5"/>
  <c r="H47" i="5"/>
  <c r="H48" i="5"/>
  <c r="H49" i="5"/>
  <c r="H50" i="5"/>
  <c r="H51" i="5"/>
  <c r="H52" i="5"/>
  <c r="H53" i="5"/>
  <c r="H54" i="5"/>
  <c r="H55" i="5"/>
  <c r="G6" i="5"/>
  <c r="H81" i="5"/>
  <c r="G34" i="5"/>
  <c r="H34" i="5"/>
  <c r="G35" i="5"/>
  <c r="H35" i="5"/>
  <c r="G36" i="5"/>
  <c r="H36" i="5"/>
  <c r="H37" i="5"/>
  <c r="H38" i="5"/>
  <c r="H39" i="5"/>
  <c r="H40" i="5"/>
  <c r="H41" i="5"/>
  <c r="H42" i="5"/>
  <c r="H43" i="5"/>
  <c r="H44" i="5"/>
  <c r="G5" i="5"/>
  <c r="H80" i="5"/>
  <c r="G23" i="5"/>
  <c r="H23" i="5"/>
  <c r="G24" i="5"/>
  <c r="H24" i="5"/>
  <c r="G25" i="5"/>
  <c r="H25" i="5"/>
  <c r="G26" i="5"/>
  <c r="H26" i="5"/>
  <c r="H27" i="5"/>
  <c r="H28" i="5"/>
  <c r="H29" i="5"/>
  <c r="H30" i="5"/>
  <c r="H31" i="5"/>
  <c r="H32" i="5"/>
  <c r="H33" i="5"/>
  <c r="G4" i="5"/>
  <c r="H79" i="5"/>
  <c r="G12" i="5"/>
  <c r="H12" i="5"/>
  <c r="G13" i="5"/>
  <c r="H13" i="5"/>
  <c r="G14" i="5"/>
  <c r="H14" i="5"/>
  <c r="G15" i="5"/>
  <c r="H15" i="5"/>
  <c r="H16" i="5"/>
  <c r="H17" i="5"/>
  <c r="H18" i="5"/>
  <c r="H19" i="5"/>
  <c r="H20" i="5"/>
  <c r="H21" i="5"/>
  <c r="H22" i="5"/>
  <c r="G3" i="5"/>
  <c r="H78" i="5"/>
  <c r="D10" i="5"/>
  <c r="G10" i="5"/>
  <c r="D9" i="5"/>
  <c r="G9" i="5"/>
  <c r="G64" i="4"/>
  <c r="G65" i="4"/>
  <c r="G66" i="4"/>
  <c r="H67" i="4"/>
  <c r="H68" i="4"/>
  <c r="G69" i="4"/>
  <c r="G70" i="4"/>
  <c r="H73" i="4"/>
  <c r="E3" i="4"/>
  <c r="G8" i="4"/>
  <c r="E10" i="4"/>
  <c r="G42" i="4"/>
  <c r="H42" i="4"/>
  <c r="G33" i="4"/>
  <c r="G43" i="4"/>
  <c r="H43" i="4"/>
  <c r="G34" i="4"/>
  <c r="G44" i="4"/>
  <c r="H44" i="4"/>
  <c r="G35" i="4"/>
  <c r="G45" i="4"/>
  <c r="H45" i="4"/>
  <c r="G36" i="4"/>
  <c r="G46" i="4"/>
  <c r="H46" i="4"/>
  <c r="G37" i="4"/>
  <c r="G47" i="4"/>
  <c r="H47" i="4"/>
  <c r="G38" i="4"/>
  <c r="G48" i="4"/>
  <c r="H48" i="4"/>
  <c r="H49" i="4"/>
  <c r="G6" i="4"/>
  <c r="G32" i="4"/>
  <c r="H32" i="4"/>
  <c r="H33" i="4"/>
  <c r="H34" i="4"/>
  <c r="H35" i="4"/>
  <c r="H36" i="4"/>
  <c r="H37" i="4"/>
  <c r="H38" i="4"/>
  <c r="H39" i="4"/>
  <c r="H40" i="4"/>
  <c r="H41" i="4"/>
  <c r="G5" i="4"/>
  <c r="H77" i="4"/>
  <c r="G22" i="4"/>
  <c r="H22" i="4"/>
  <c r="G23" i="4"/>
  <c r="H23" i="4"/>
  <c r="G24" i="4"/>
  <c r="H24" i="4"/>
  <c r="G25" i="4"/>
  <c r="H25" i="4"/>
  <c r="G26" i="4"/>
  <c r="H26" i="4"/>
  <c r="G27" i="4"/>
  <c r="H27" i="4"/>
  <c r="G28" i="4"/>
  <c r="H28" i="4"/>
  <c r="H29" i="4"/>
  <c r="H30" i="4"/>
  <c r="H31" i="4"/>
  <c r="G4" i="4"/>
  <c r="G12" i="4"/>
  <c r="H12" i="4"/>
  <c r="G13" i="4"/>
  <c r="H13" i="4"/>
  <c r="G14" i="4"/>
  <c r="H14" i="4"/>
  <c r="G15" i="4"/>
  <c r="H15" i="4"/>
  <c r="G16" i="4"/>
  <c r="H16" i="4"/>
  <c r="G17" i="4"/>
  <c r="H17" i="4"/>
  <c r="G18" i="4"/>
  <c r="H18" i="4"/>
  <c r="H19" i="4"/>
  <c r="H20" i="4"/>
  <c r="H21" i="4"/>
  <c r="G3" i="4"/>
  <c r="H75" i="4"/>
  <c r="D10" i="4"/>
  <c r="G10" i="4"/>
  <c r="G60" i="3"/>
  <c r="H60" i="3"/>
  <c r="G61" i="3"/>
  <c r="H61" i="3"/>
  <c r="G62" i="3"/>
  <c r="H62" i="3"/>
  <c r="H63" i="3"/>
  <c r="H64" i="3"/>
  <c r="H65" i="3"/>
  <c r="H66" i="3"/>
  <c r="H67" i="3"/>
  <c r="H68" i="3"/>
  <c r="G8" i="3"/>
  <c r="G41" i="3"/>
  <c r="H41" i="3"/>
  <c r="G42" i="3"/>
  <c r="H42" i="3"/>
  <c r="G43" i="3"/>
  <c r="H43" i="3"/>
  <c r="G34" i="3"/>
  <c r="G44" i="3"/>
  <c r="H44" i="3"/>
  <c r="G45" i="3"/>
  <c r="H45" i="3"/>
  <c r="H46" i="3"/>
  <c r="H47" i="3"/>
  <c r="H48" i="3"/>
  <c r="H49" i="3"/>
  <c r="G6" i="3"/>
  <c r="H72" i="3"/>
  <c r="G31" i="3"/>
  <c r="H31" i="3"/>
  <c r="G32" i="3"/>
  <c r="H32" i="3"/>
  <c r="G33" i="3"/>
  <c r="H33" i="3"/>
  <c r="H34" i="3"/>
  <c r="G35" i="3"/>
  <c r="H35" i="3"/>
  <c r="G36" i="3"/>
  <c r="H36" i="3"/>
  <c r="H37" i="3"/>
  <c r="H38" i="3"/>
  <c r="H39" i="3"/>
  <c r="H40" i="3"/>
  <c r="G5" i="3"/>
  <c r="H71" i="3"/>
  <c r="G22" i="3"/>
  <c r="H22" i="3"/>
  <c r="G23" i="3"/>
  <c r="H23" i="3"/>
  <c r="G24" i="3"/>
  <c r="H24" i="3"/>
  <c r="G25" i="3"/>
  <c r="H25" i="3"/>
  <c r="G26" i="3"/>
  <c r="H26" i="3"/>
  <c r="G27" i="3"/>
  <c r="H27" i="3"/>
  <c r="H28" i="3"/>
  <c r="H29" i="3"/>
  <c r="H30" i="3"/>
  <c r="G4" i="3"/>
  <c r="H70" i="3"/>
  <c r="G12" i="3"/>
  <c r="H12" i="3"/>
  <c r="G13" i="3"/>
  <c r="H13" i="3"/>
  <c r="G14" i="3"/>
  <c r="H14" i="3"/>
  <c r="G15" i="3"/>
  <c r="H15" i="3"/>
  <c r="G16" i="3"/>
  <c r="H16" i="3"/>
  <c r="G17" i="3"/>
  <c r="H17" i="3"/>
  <c r="G18" i="3"/>
  <c r="H18" i="3"/>
  <c r="H19" i="3"/>
  <c r="H20" i="3"/>
  <c r="H21" i="3"/>
  <c r="G3" i="3"/>
  <c r="H69" i="3"/>
  <c r="D10" i="3"/>
  <c r="G10" i="3"/>
  <c r="D9" i="3"/>
  <c r="G9" i="3"/>
  <c r="G62" i="2"/>
  <c r="H62" i="2"/>
  <c r="G63" i="2"/>
  <c r="H63" i="2"/>
  <c r="G64" i="2"/>
  <c r="H64" i="2"/>
  <c r="H65" i="2"/>
  <c r="H66" i="2"/>
  <c r="H67" i="2"/>
  <c r="H68" i="2"/>
  <c r="H69" i="2"/>
  <c r="H70" i="2"/>
  <c r="H71" i="2"/>
  <c r="E3" i="2"/>
  <c r="G8" i="2"/>
  <c r="E10" i="2"/>
  <c r="G42" i="2"/>
  <c r="H42" i="2"/>
  <c r="G43" i="2"/>
  <c r="H43" i="2"/>
  <c r="G44" i="2"/>
  <c r="H44" i="2"/>
  <c r="G45" i="2"/>
  <c r="H45" i="2"/>
  <c r="G46" i="2"/>
  <c r="H46" i="2"/>
  <c r="H47" i="2"/>
  <c r="H48" i="2"/>
  <c r="H49" i="2"/>
  <c r="H50" i="2"/>
  <c r="H51" i="2"/>
  <c r="G6" i="2"/>
  <c r="H75" i="2"/>
  <c r="G32" i="2"/>
  <c r="H32" i="2"/>
  <c r="G33" i="2"/>
  <c r="H33" i="2"/>
  <c r="G34" i="2"/>
  <c r="H34" i="2"/>
  <c r="G35" i="2"/>
  <c r="H35" i="2"/>
  <c r="G36" i="2"/>
  <c r="H36" i="2"/>
  <c r="H37" i="2"/>
  <c r="H38" i="2"/>
  <c r="H39" i="2"/>
  <c r="H40" i="2"/>
  <c r="H41" i="2"/>
  <c r="G5" i="2"/>
  <c r="H74" i="2"/>
  <c r="G22" i="2"/>
  <c r="H22" i="2"/>
  <c r="G23" i="2"/>
  <c r="H23" i="2"/>
  <c r="G24" i="2"/>
  <c r="H24" i="2"/>
  <c r="G25" i="2"/>
  <c r="H25" i="2"/>
  <c r="G26" i="2"/>
  <c r="H26" i="2"/>
  <c r="G27" i="2"/>
  <c r="H27" i="2"/>
  <c r="H28" i="2"/>
  <c r="H29" i="2"/>
  <c r="H30" i="2"/>
  <c r="H31" i="2"/>
  <c r="G4" i="2"/>
  <c r="H73" i="2"/>
  <c r="G12" i="2"/>
  <c r="H12" i="2"/>
  <c r="G13" i="2"/>
  <c r="H13" i="2"/>
  <c r="G14" i="2"/>
  <c r="H14" i="2"/>
  <c r="G15" i="2"/>
  <c r="H15" i="2"/>
  <c r="G16" i="2"/>
  <c r="H16" i="2"/>
  <c r="G17" i="2"/>
  <c r="H17" i="2"/>
  <c r="G3" i="2"/>
  <c r="D10" i="2"/>
  <c r="G10" i="2"/>
  <c r="H67" i="1"/>
  <c r="H68" i="1"/>
  <c r="H69" i="1"/>
  <c r="G8" i="1"/>
  <c r="G9" i="1"/>
  <c r="G10" i="1"/>
  <c r="H45" i="1"/>
  <c r="H46" i="1"/>
  <c r="H47" i="1"/>
  <c r="G6" i="1"/>
  <c r="H34" i="1"/>
  <c r="H35" i="1"/>
  <c r="H36" i="1"/>
  <c r="G5" i="1"/>
  <c r="G23" i="1"/>
  <c r="H23" i="1"/>
  <c r="G24" i="1"/>
  <c r="H24" i="1"/>
  <c r="G25" i="1"/>
  <c r="H25" i="1"/>
  <c r="G26" i="1"/>
  <c r="H26" i="1"/>
  <c r="H27" i="1"/>
  <c r="H28" i="1"/>
  <c r="H29" i="1"/>
  <c r="H30" i="1"/>
  <c r="H31" i="1"/>
  <c r="H32" i="1"/>
  <c r="H33" i="1"/>
  <c r="G4" i="1"/>
  <c r="H79" i="1"/>
  <c r="H85" i="1"/>
  <c r="G12" i="1"/>
  <c r="H12" i="1"/>
  <c r="G13" i="1"/>
  <c r="H13" i="1"/>
  <c r="G14" i="1"/>
  <c r="H14" i="1"/>
  <c r="G15" i="1"/>
  <c r="H15" i="1"/>
  <c r="G3" i="1"/>
  <c r="E34" i="17"/>
  <c r="E22" i="17"/>
  <c r="E46" i="7"/>
  <c r="E45" i="7"/>
  <c r="E44" i="7"/>
  <c r="E37" i="7"/>
  <c r="E36" i="7"/>
  <c r="E38" i="7"/>
  <c r="E35" i="7"/>
  <c r="E34" i="7"/>
  <c r="E33" i="7"/>
  <c r="E49" i="7"/>
  <c r="E48" i="7"/>
  <c r="E47" i="7"/>
  <c r="H48" i="13"/>
  <c r="H49" i="13"/>
  <c r="H50" i="13"/>
  <c r="H51" i="13"/>
  <c r="H52" i="13"/>
  <c r="H53" i="13"/>
  <c r="H54" i="13"/>
  <c r="H37" i="13"/>
  <c r="H38" i="13"/>
  <c r="H39" i="13"/>
  <c r="H40" i="13"/>
  <c r="H41" i="13"/>
  <c r="H42" i="13"/>
  <c r="H43" i="13"/>
  <c r="E47" i="13"/>
  <c r="E46" i="13"/>
  <c r="E45" i="13"/>
  <c r="E36" i="13"/>
  <c r="E35" i="13"/>
  <c r="E34" i="13"/>
  <c r="F71" i="12"/>
  <c r="H71" i="12"/>
  <c r="F72" i="12"/>
  <c r="H72" i="12"/>
  <c r="F73" i="12"/>
  <c r="H73" i="12"/>
  <c r="F74" i="12"/>
  <c r="H74" i="12"/>
  <c r="F75" i="12"/>
  <c r="H75" i="12"/>
  <c r="F76" i="12"/>
  <c r="H76" i="12"/>
  <c r="F77" i="12"/>
  <c r="H77" i="12"/>
  <c r="F78" i="12"/>
  <c r="H78" i="12"/>
  <c r="F79" i="12"/>
  <c r="H79" i="12"/>
  <c r="H80" i="12"/>
  <c r="F34" i="12"/>
  <c r="H34" i="12"/>
  <c r="F35" i="12"/>
  <c r="H35" i="12"/>
  <c r="F36" i="12"/>
  <c r="H36" i="12"/>
  <c r="J39" i="12"/>
  <c r="J38" i="12"/>
  <c r="J37" i="12"/>
  <c r="F70" i="12"/>
  <c r="H70" i="12"/>
  <c r="H81" i="12"/>
  <c r="H87" i="12"/>
  <c r="H93" i="12"/>
  <c r="E53" i="12"/>
  <c r="E52" i="12"/>
  <c r="E51" i="12"/>
  <c r="E50" i="12"/>
  <c r="E49" i="12"/>
  <c r="E48" i="12"/>
  <c r="E47" i="12"/>
  <c r="E46" i="12"/>
  <c r="E54" i="12"/>
  <c r="E55" i="12"/>
  <c r="E66" i="2"/>
  <c r="E75" i="12"/>
  <c r="E65" i="2"/>
  <c r="E74" i="12"/>
  <c r="E36" i="1"/>
  <c r="E47" i="1"/>
  <c r="E35" i="1"/>
  <c r="E46" i="1"/>
  <c r="E43" i="12"/>
  <c r="E42" i="12"/>
  <c r="E41" i="12"/>
  <c r="E40" i="12"/>
  <c r="E39" i="12"/>
  <c r="E37" i="12"/>
  <c r="E36" i="12"/>
  <c r="E35" i="12"/>
  <c r="E34" i="12"/>
  <c r="H48" i="11"/>
  <c r="H49" i="11"/>
  <c r="H50" i="11"/>
  <c r="H51" i="11"/>
  <c r="H52" i="11"/>
  <c r="H53" i="11"/>
  <c r="H54" i="11"/>
  <c r="H37" i="11"/>
  <c r="H38" i="11"/>
  <c r="H39" i="11"/>
  <c r="H40" i="11"/>
  <c r="H41" i="11"/>
  <c r="H42" i="11"/>
  <c r="H43" i="11"/>
  <c r="E47" i="11"/>
  <c r="E46" i="11"/>
  <c r="E45" i="11"/>
  <c r="E36" i="11"/>
  <c r="E35" i="11"/>
  <c r="E34" i="11"/>
  <c r="E54" i="10"/>
  <c r="E53" i="10"/>
  <c r="E52" i="10"/>
  <c r="E51" i="10"/>
  <c r="E50" i="10"/>
  <c r="E49" i="10"/>
  <c r="E48" i="10"/>
  <c r="E47" i="10"/>
  <c r="E46" i="10"/>
  <c r="E42" i="10"/>
  <c r="E41" i="10"/>
  <c r="E40" i="10"/>
  <c r="E39" i="10"/>
  <c r="E37" i="10"/>
  <c r="E36" i="10"/>
  <c r="E35" i="10"/>
  <c r="E34" i="10"/>
  <c r="H46" i="20"/>
  <c r="H47" i="20"/>
  <c r="H48" i="20"/>
  <c r="E45" i="20"/>
  <c r="E44" i="20"/>
  <c r="E43" i="20"/>
  <c r="E42" i="20"/>
  <c r="E36" i="20"/>
  <c r="E35" i="20"/>
  <c r="E34" i="20"/>
  <c r="E33" i="20"/>
  <c r="E32" i="20"/>
  <c r="E46" i="19"/>
  <c r="E45" i="19"/>
  <c r="E44" i="19"/>
  <c r="E43" i="19"/>
  <c r="E42" i="19"/>
  <c r="E36" i="19"/>
  <c r="E35" i="19"/>
  <c r="E34" i="19"/>
  <c r="E33" i="19"/>
  <c r="E32" i="19"/>
  <c r="H48" i="18"/>
  <c r="H49" i="18"/>
  <c r="H50" i="18"/>
  <c r="H51" i="18"/>
  <c r="H52" i="18"/>
  <c r="H53" i="18"/>
  <c r="H54" i="18"/>
  <c r="H37" i="18"/>
  <c r="H38" i="18"/>
  <c r="H39" i="18"/>
  <c r="H40" i="18"/>
  <c r="H41" i="18"/>
  <c r="H42" i="18"/>
  <c r="H43" i="18"/>
  <c r="E36" i="18"/>
  <c r="E35" i="18"/>
  <c r="E46" i="18"/>
  <c r="E34" i="18"/>
  <c r="E47" i="18"/>
  <c r="D10" i="17"/>
  <c r="G10" i="17"/>
  <c r="D9" i="17"/>
  <c r="G9" i="17"/>
  <c r="E62" i="17"/>
  <c r="E60" i="17"/>
  <c r="E61" i="17"/>
  <c r="E59" i="17"/>
  <c r="E47" i="17"/>
  <c r="E46" i="17"/>
  <c r="E45" i="17"/>
  <c r="E44" i="17"/>
  <c r="E43" i="17"/>
  <c r="E42" i="17"/>
  <c r="E58" i="17"/>
  <c r="E57" i="17"/>
  <c r="E56" i="17"/>
  <c r="E55" i="17"/>
  <c r="E54" i="17"/>
  <c r="E41" i="17"/>
  <c r="E40" i="17"/>
  <c r="E39" i="17"/>
  <c r="E53" i="17"/>
  <c r="E52" i="17"/>
  <c r="E38" i="17"/>
  <c r="E37" i="17"/>
  <c r="J41" i="17"/>
  <c r="J40" i="17"/>
  <c r="J39" i="17"/>
  <c r="H48" i="16"/>
  <c r="H49" i="16"/>
  <c r="H50" i="16"/>
  <c r="H51" i="16"/>
  <c r="H52" i="16"/>
  <c r="H53" i="16"/>
  <c r="H54" i="16"/>
  <c r="H37" i="16"/>
  <c r="H38" i="16"/>
  <c r="H39" i="16"/>
  <c r="H40" i="16"/>
  <c r="H41" i="16"/>
  <c r="H42" i="16"/>
  <c r="H43" i="16"/>
  <c r="E47" i="16"/>
  <c r="E46" i="16"/>
  <c r="E36" i="16"/>
  <c r="E35" i="16"/>
  <c r="E46" i="15"/>
  <c r="E45" i="15"/>
  <c r="E44" i="15"/>
  <c r="E43" i="15"/>
  <c r="E42" i="15"/>
  <c r="E42" i="2"/>
  <c r="E43" i="2"/>
  <c r="E44" i="2"/>
  <c r="E45" i="2"/>
  <c r="E46" i="2"/>
  <c r="E36" i="15"/>
  <c r="E35" i="15"/>
  <c r="E34" i="15"/>
  <c r="E33" i="15"/>
  <c r="E32" i="15"/>
  <c r="H46" i="14"/>
  <c r="H47" i="14"/>
  <c r="H48" i="14"/>
  <c r="E45" i="14"/>
  <c r="E44" i="14"/>
  <c r="E36" i="14"/>
  <c r="E35" i="14"/>
  <c r="E34" i="14"/>
  <c r="E43" i="14"/>
  <c r="E42" i="14"/>
  <c r="E33" i="14"/>
  <c r="E32" i="14"/>
  <c r="E54" i="9"/>
  <c r="E53" i="9"/>
  <c r="E52" i="9"/>
  <c r="E51" i="9"/>
  <c r="E50" i="9"/>
  <c r="E49" i="9"/>
  <c r="E48" i="9"/>
  <c r="E47" i="9"/>
  <c r="E46" i="9"/>
  <c r="E42" i="9"/>
  <c r="E41" i="9"/>
  <c r="E40" i="9"/>
  <c r="E39" i="9"/>
  <c r="E37" i="9"/>
  <c r="E36" i="9"/>
  <c r="E35" i="9"/>
  <c r="E34" i="9"/>
  <c r="H48" i="8"/>
  <c r="H49" i="8"/>
  <c r="H50" i="8"/>
  <c r="H51" i="8"/>
  <c r="H52" i="8"/>
  <c r="H53" i="8"/>
  <c r="H54" i="8"/>
  <c r="H37" i="8"/>
  <c r="H38" i="8"/>
  <c r="H39" i="8"/>
  <c r="H40" i="8"/>
  <c r="H41" i="8"/>
  <c r="H42" i="8"/>
  <c r="H43" i="8"/>
  <c r="E47" i="8"/>
  <c r="E46" i="8"/>
  <c r="E45" i="8"/>
  <c r="E36" i="8"/>
  <c r="E35" i="8"/>
  <c r="E34" i="8"/>
  <c r="F34" i="6"/>
  <c r="H34" i="6"/>
  <c r="F35" i="6"/>
  <c r="H35" i="6"/>
  <c r="F36" i="6"/>
  <c r="H36" i="6"/>
  <c r="D10" i="6"/>
  <c r="G10" i="6"/>
  <c r="F45" i="6"/>
  <c r="F46" i="6"/>
  <c r="F47" i="6"/>
  <c r="F67" i="6"/>
  <c r="H67" i="6"/>
  <c r="F68" i="6"/>
  <c r="H68" i="6"/>
  <c r="F69" i="6"/>
  <c r="H69" i="6"/>
  <c r="F71" i="6"/>
  <c r="H71" i="6"/>
  <c r="F72" i="6"/>
  <c r="H72" i="6"/>
  <c r="F76" i="6"/>
  <c r="H76" i="6"/>
  <c r="E43" i="6"/>
  <c r="E42" i="6"/>
  <c r="E41" i="6"/>
  <c r="E40" i="6"/>
  <c r="E63" i="3"/>
  <c r="E74" i="6"/>
  <c r="E52" i="6"/>
  <c r="E53" i="6"/>
  <c r="E54" i="6"/>
  <c r="E49" i="6"/>
  <c r="E38" i="6"/>
  <c r="E39" i="6"/>
  <c r="E73" i="6"/>
  <c r="E51" i="6"/>
  <c r="E50" i="6"/>
  <c r="E37" i="6"/>
  <c r="E48" i="6"/>
  <c r="E36" i="6"/>
  <c r="E35" i="6"/>
  <c r="E34" i="6"/>
  <c r="E47" i="6"/>
  <c r="E46" i="6"/>
  <c r="E45" i="6"/>
  <c r="J39" i="6"/>
  <c r="J38" i="6"/>
  <c r="J37" i="6"/>
  <c r="E47" i="5"/>
  <c r="E46" i="5"/>
  <c r="E36" i="5"/>
  <c r="E35" i="5"/>
  <c r="H50" i="4"/>
  <c r="H51" i="4"/>
  <c r="E35" i="4"/>
  <c r="E45" i="4"/>
  <c r="E34" i="4"/>
  <c r="E44" i="4"/>
  <c r="E33" i="4"/>
  <c r="E43" i="4"/>
  <c r="E67" i="4"/>
  <c r="E69" i="1"/>
  <c r="E62" i="3"/>
  <c r="E68" i="1"/>
  <c r="E61" i="3"/>
  <c r="E60" i="3"/>
  <c r="E64" i="3"/>
  <c r="E27" i="3"/>
  <c r="E26" i="3"/>
  <c r="E18" i="3"/>
  <c r="E17" i="3"/>
  <c r="E16" i="3"/>
  <c r="E36" i="2"/>
  <c r="E35" i="2"/>
  <c r="E34" i="2"/>
  <c r="E33" i="2"/>
  <c r="E32" i="2"/>
  <c r="E64" i="2"/>
  <c r="E63" i="2"/>
  <c r="E62" i="2"/>
  <c r="E67" i="1"/>
  <c r="E38" i="4"/>
  <c r="E48" i="4"/>
  <c r="E69" i="4"/>
  <c r="E37" i="4"/>
  <c r="E47" i="4"/>
  <c r="E68" i="4"/>
  <c r="E36" i="4"/>
  <c r="E46" i="4"/>
  <c r="E36" i="3"/>
  <c r="E35" i="3"/>
  <c r="E34" i="3"/>
  <c r="E45" i="3"/>
  <c r="E44" i="3"/>
  <c r="E43" i="3"/>
  <c r="E42" i="3"/>
  <c r="E33" i="3"/>
  <c r="E32" i="3"/>
  <c r="H48" i="1"/>
  <c r="H49" i="1"/>
  <c r="H50" i="1"/>
  <c r="H51" i="1"/>
  <c r="H52" i="1"/>
  <c r="H53" i="1"/>
  <c r="H54" i="1"/>
  <c r="H55" i="1"/>
  <c r="H81" i="1"/>
  <c r="H87" i="1"/>
  <c r="H37" i="1"/>
  <c r="H38" i="1"/>
  <c r="H39" i="1"/>
  <c r="H40" i="1"/>
  <c r="H41" i="1"/>
  <c r="H42" i="1"/>
  <c r="H43" i="1"/>
  <c r="H44" i="1"/>
  <c r="H80" i="1"/>
  <c r="H86" i="1"/>
  <c r="B34" i="11"/>
  <c r="J61" i="6"/>
  <c r="J60" i="6"/>
  <c r="J59" i="6"/>
  <c r="E28" i="7"/>
  <c r="E18" i="7"/>
  <c r="E32" i="12"/>
  <c r="E31" i="12"/>
  <c r="E30" i="12"/>
  <c r="E29" i="12"/>
  <c r="E21" i="12"/>
  <c r="E20" i="12"/>
  <c r="E19" i="12"/>
  <c r="E18" i="12"/>
  <c r="E27" i="20"/>
  <c r="E26" i="20"/>
  <c r="E18" i="20"/>
  <c r="E17" i="20"/>
  <c r="E16" i="20"/>
  <c r="E33" i="17"/>
  <c r="E32" i="17"/>
  <c r="E31" i="17"/>
  <c r="E30" i="17"/>
  <c r="E21" i="17"/>
  <c r="E20" i="17"/>
  <c r="E19" i="17"/>
  <c r="E18" i="17"/>
  <c r="E27" i="14"/>
  <c r="E26" i="14"/>
  <c r="E18" i="14"/>
  <c r="E17" i="14"/>
  <c r="E16" i="14"/>
  <c r="E76" i="9"/>
  <c r="E75" i="9"/>
  <c r="E75" i="6"/>
  <c r="E70" i="6"/>
  <c r="E32" i="6"/>
  <c r="E31" i="6"/>
  <c r="E30" i="6"/>
  <c r="E29" i="6"/>
  <c r="E21" i="6"/>
  <c r="E20" i="6"/>
  <c r="E19" i="6"/>
  <c r="E18" i="6"/>
  <c r="E28" i="4"/>
  <c r="E18" i="4"/>
  <c r="E20" i="10"/>
  <c r="E19" i="10"/>
  <c r="E18" i="10"/>
  <c r="E31" i="10"/>
  <c r="E30" i="10"/>
  <c r="E29" i="10"/>
  <c r="E20" i="9"/>
  <c r="E19" i="9"/>
  <c r="E18" i="9"/>
  <c r="E31" i="9"/>
  <c r="E30" i="9"/>
  <c r="E29" i="9"/>
  <c r="G32" i="12"/>
  <c r="G31" i="12"/>
  <c r="G21" i="12"/>
  <c r="G32" i="6"/>
  <c r="H27" i="13"/>
  <c r="H28" i="13"/>
  <c r="H29" i="13"/>
  <c r="H30" i="13"/>
  <c r="H31" i="13"/>
  <c r="H32" i="13"/>
  <c r="H16" i="13"/>
  <c r="H17" i="13"/>
  <c r="H18" i="13"/>
  <c r="H19" i="13"/>
  <c r="H20" i="13"/>
  <c r="H21" i="13"/>
  <c r="H27" i="11"/>
  <c r="H28" i="11"/>
  <c r="H29" i="11"/>
  <c r="H30" i="11"/>
  <c r="H31" i="11"/>
  <c r="H32" i="11"/>
  <c r="H16" i="11"/>
  <c r="H17" i="11"/>
  <c r="H18" i="11"/>
  <c r="H19" i="11"/>
  <c r="H20" i="11"/>
  <c r="H21" i="11"/>
  <c r="H27" i="18"/>
  <c r="H28" i="18"/>
  <c r="H29" i="18"/>
  <c r="H30" i="18"/>
  <c r="H31" i="18"/>
  <c r="H32" i="18"/>
  <c r="H16" i="18"/>
  <c r="H17" i="18"/>
  <c r="H18" i="18"/>
  <c r="H19" i="18"/>
  <c r="H20" i="18"/>
  <c r="H21" i="18"/>
  <c r="H27" i="16"/>
  <c r="H28" i="16"/>
  <c r="H29" i="16"/>
  <c r="H30" i="16"/>
  <c r="H31" i="16"/>
  <c r="H32" i="16"/>
  <c r="H16" i="16"/>
  <c r="H17" i="16"/>
  <c r="H18" i="16"/>
  <c r="H19" i="16"/>
  <c r="H20" i="16"/>
  <c r="H21" i="16"/>
  <c r="H27" i="8"/>
  <c r="H28" i="8"/>
  <c r="H29" i="8"/>
  <c r="H30" i="8"/>
  <c r="H31" i="8"/>
  <c r="H32" i="8"/>
  <c r="H16" i="8"/>
  <c r="H17" i="8"/>
  <c r="H18" i="8"/>
  <c r="H19" i="8"/>
  <c r="H20" i="8"/>
  <c r="H21" i="8"/>
  <c r="H18" i="2"/>
  <c r="H19" i="2"/>
  <c r="H20" i="2"/>
  <c r="H16" i="1"/>
  <c r="H17" i="1"/>
  <c r="H18" i="1"/>
  <c r="H19" i="1"/>
  <c r="H20" i="1"/>
  <c r="H21" i="1"/>
  <c r="H22" i="1"/>
  <c r="H78" i="1"/>
  <c r="H84" i="1"/>
  <c r="F65" i="7"/>
  <c r="H65" i="7"/>
  <c r="F66" i="7"/>
  <c r="H66" i="7"/>
  <c r="F67" i="7"/>
  <c r="H67" i="7"/>
  <c r="F68" i="7"/>
  <c r="H68" i="7"/>
  <c r="F69" i="7"/>
  <c r="H69" i="7"/>
  <c r="F70" i="7"/>
  <c r="H70" i="7"/>
  <c r="F71" i="7"/>
  <c r="H71" i="7"/>
  <c r="H74" i="7"/>
  <c r="F67" i="13"/>
  <c r="H67" i="13"/>
  <c r="F68" i="13"/>
  <c r="H68" i="13"/>
  <c r="F69" i="13"/>
  <c r="H69" i="13"/>
  <c r="H70" i="13"/>
  <c r="H71" i="13"/>
  <c r="H72" i="13"/>
  <c r="H73" i="13"/>
  <c r="H74" i="13"/>
  <c r="H75" i="13"/>
  <c r="H76" i="13"/>
  <c r="F67" i="11"/>
  <c r="H67" i="11"/>
  <c r="F68" i="11"/>
  <c r="H68" i="11"/>
  <c r="F69" i="11"/>
  <c r="H69" i="11"/>
  <c r="H70" i="11"/>
  <c r="H71" i="11"/>
  <c r="H72" i="11"/>
  <c r="H73" i="11"/>
  <c r="H74" i="11"/>
  <c r="H75" i="11"/>
  <c r="H76" i="11"/>
  <c r="B88" i="11"/>
  <c r="B82" i="11"/>
  <c r="B7" i="2"/>
  <c r="B7" i="3"/>
  <c r="B7" i="4"/>
  <c r="F60" i="20"/>
  <c r="H60" i="20"/>
  <c r="F61" i="20"/>
  <c r="H61" i="20"/>
  <c r="F62" i="20"/>
  <c r="H62" i="20"/>
  <c r="F63" i="20"/>
  <c r="H63" i="20"/>
  <c r="F64" i="20"/>
  <c r="H64" i="20"/>
  <c r="H65" i="20"/>
  <c r="H66" i="20"/>
  <c r="H67" i="20"/>
  <c r="F62" i="19"/>
  <c r="H62" i="19"/>
  <c r="F63" i="19"/>
  <c r="H63" i="19"/>
  <c r="F64" i="19"/>
  <c r="H64" i="19"/>
  <c r="F65" i="19"/>
  <c r="H65" i="19"/>
  <c r="F66" i="19"/>
  <c r="H66" i="19"/>
  <c r="H67" i="19"/>
  <c r="H68" i="19"/>
  <c r="H69" i="19"/>
  <c r="H70" i="19"/>
  <c r="F67" i="18"/>
  <c r="H67" i="18"/>
  <c r="F68" i="18"/>
  <c r="H68" i="18"/>
  <c r="F69" i="18"/>
  <c r="H69" i="18"/>
  <c r="H70" i="18"/>
  <c r="H71" i="18"/>
  <c r="H72" i="18"/>
  <c r="H73" i="18"/>
  <c r="H74" i="18"/>
  <c r="H75" i="18"/>
  <c r="H76" i="18"/>
  <c r="F81" i="17"/>
  <c r="H81" i="17"/>
  <c r="F82" i="17"/>
  <c r="H82" i="17"/>
  <c r="F83" i="17"/>
  <c r="H83" i="17"/>
  <c r="F84" i="17"/>
  <c r="H84" i="17"/>
  <c r="F85" i="17"/>
  <c r="H85" i="17"/>
  <c r="F86" i="17"/>
  <c r="H86" i="17"/>
  <c r="F87" i="17"/>
  <c r="H87" i="17"/>
  <c r="F88" i="17"/>
  <c r="H88" i="17"/>
  <c r="F89" i="17"/>
  <c r="H89" i="17"/>
  <c r="F90" i="17"/>
  <c r="H90" i="17"/>
  <c r="F91" i="17"/>
  <c r="H91" i="17"/>
  <c r="F67" i="16"/>
  <c r="H67" i="16"/>
  <c r="F68" i="16"/>
  <c r="H68" i="16"/>
  <c r="F69" i="16"/>
  <c r="H69" i="16"/>
  <c r="H70" i="16"/>
  <c r="H71" i="16"/>
  <c r="H72" i="16"/>
  <c r="H73" i="16"/>
  <c r="H74" i="16"/>
  <c r="H75" i="16"/>
  <c r="H76" i="16"/>
  <c r="F62" i="15"/>
  <c r="H62" i="15"/>
  <c r="F63" i="15"/>
  <c r="H63" i="15"/>
  <c r="F64" i="15"/>
  <c r="H64" i="15"/>
  <c r="F65" i="15"/>
  <c r="H65" i="15"/>
  <c r="F66" i="15"/>
  <c r="H66" i="15"/>
  <c r="H67" i="15"/>
  <c r="H68" i="15"/>
  <c r="H69" i="15"/>
  <c r="H70" i="15"/>
  <c r="F60" i="14"/>
  <c r="H60" i="14"/>
  <c r="F61" i="14"/>
  <c r="H61" i="14"/>
  <c r="F62" i="14"/>
  <c r="H62" i="14"/>
  <c r="F63" i="14"/>
  <c r="H63" i="14"/>
  <c r="F64" i="14"/>
  <c r="H64" i="14"/>
  <c r="H65" i="14"/>
  <c r="H66" i="14"/>
  <c r="H67" i="14"/>
  <c r="F67" i="8"/>
  <c r="H67" i="8"/>
  <c r="F68" i="8"/>
  <c r="H68" i="8"/>
  <c r="F69" i="8"/>
  <c r="H69" i="8"/>
  <c r="H70" i="8"/>
  <c r="H71" i="8"/>
  <c r="H72" i="8"/>
  <c r="H73" i="8"/>
  <c r="H74" i="8"/>
  <c r="H75" i="8"/>
  <c r="H76" i="8"/>
  <c r="H56" i="6"/>
  <c r="H57" i="6"/>
  <c r="H58" i="6"/>
  <c r="H59" i="6"/>
  <c r="H60" i="6"/>
  <c r="H61" i="6"/>
  <c r="H62" i="6"/>
  <c r="H63" i="6"/>
  <c r="H64" i="6"/>
  <c r="H66" i="6"/>
  <c r="F67" i="5"/>
  <c r="H67" i="5"/>
  <c r="F68" i="5"/>
  <c r="H68" i="5"/>
  <c r="F69" i="5"/>
  <c r="H69" i="5"/>
  <c r="H70" i="5"/>
  <c r="H71" i="5"/>
  <c r="H72" i="5"/>
  <c r="H73" i="5"/>
  <c r="H74" i="5"/>
  <c r="H75" i="5"/>
  <c r="H76" i="5"/>
  <c r="H56" i="5"/>
  <c r="H57" i="5"/>
  <c r="H58" i="5"/>
  <c r="H59" i="5"/>
  <c r="H60" i="5"/>
  <c r="H61" i="5"/>
  <c r="H62" i="5"/>
  <c r="H63" i="5"/>
  <c r="H64" i="5"/>
  <c r="H65" i="5"/>
  <c r="H66" i="5"/>
  <c r="F64" i="4"/>
  <c r="H64" i="4"/>
  <c r="F65" i="4"/>
  <c r="H65" i="4"/>
  <c r="F66" i="4"/>
  <c r="H66" i="4"/>
  <c r="F69" i="4"/>
  <c r="H69" i="4"/>
  <c r="F70" i="4"/>
  <c r="H70" i="4"/>
  <c r="H50" i="3"/>
  <c r="H51" i="3"/>
  <c r="H52" i="3"/>
  <c r="H53" i="3"/>
  <c r="H54" i="3"/>
  <c r="H55" i="3"/>
  <c r="H56" i="3"/>
  <c r="H57" i="3"/>
  <c r="H58" i="3"/>
  <c r="H59" i="3"/>
  <c r="H52" i="2"/>
  <c r="H53" i="2"/>
  <c r="H54" i="2"/>
  <c r="H55" i="2"/>
  <c r="H56" i="2"/>
  <c r="H57" i="2"/>
  <c r="H58" i="2"/>
  <c r="H59" i="2"/>
  <c r="H60" i="2"/>
  <c r="H61" i="2"/>
  <c r="H70" i="1"/>
  <c r="H71" i="1"/>
  <c r="H72" i="1"/>
  <c r="H73" i="1"/>
  <c r="H74" i="1"/>
  <c r="H75" i="1"/>
  <c r="H76" i="1"/>
  <c r="H77" i="1"/>
  <c r="H83" i="1"/>
  <c r="H89" i="1"/>
  <c r="H56" i="1"/>
  <c r="H57" i="1"/>
  <c r="H58" i="1"/>
  <c r="H59" i="1"/>
  <c r="H60" i="1"/>
  <c r="H61" i="1"/>
  <c r="H62" i="1"/>
  <c r="H63" i="1"/>
  <c r="H64" i="1"/>
  <c r="H65" i="1"/>
  <c r="H66" i="1"/>
  <c r="E71" i="7"/>
  <c r="E70" i="7"/>
  <c r="E69" i="7"/>
  <c r="E68" i="7"/>
  <c r="E66" i="7"/>
  <c r="E67" i="7"/>
  <c r="E65" i="7"/>
  <c r="E68" i="13"/>
  <c r="E69" i="13"/>
  <c r="E67" i="13"/>
  <c r="J62" i="12"/>
  <c r="J63" i="12"/>
  <c r="J61" i="12"/>
  <c r="E79" i="12"/>
  <c r="E78" i="12"/>
  <c r="E77" i="12"/>
  <c r="E76" i="12"/>
  <c r="E73" i="12"/>
  <c r="E72" i="12"/>
  <c r="E71" i="12"/>
  <c r="E70" i="12"/>
  <c r="E68" i="11"/>
  <c r="E69" i="11"/>
  <c r="E67" i="11"/>
  <c r="E77" i="10"/>
  <c r="E76" i="10"/>
  <c r="E75" i="10"/>
  <c r="E74" i="10"/>
  <c r="E73" i="10"/>
  <c r="E72" i="10"/>
  <c r="E70" i="10"/>
  <c r="E71" i="10"/>
  <c r="E69" i="10"/>
  <c r="E64" i="20"/>
  <c r="E63" i="20"/>
  <c r="E61" i="20"/>
  <c r="E62" i="20"/>
  <c r="E60" i="20"/>
  <c r="E66" i="19"/>
  <c r="E65" i="19"/>
  <c r="E63" i="19"/>
  <c r="E64" i="19"/>
  <c r="E62" i="19"/>
  <c r="E68" i="18"/>
  <c r="E69" i="18"/>
  <c r="E67" i="18"/>
  <c r="J70" i="17"/>
  <c r="J71" i="17"/>
  <c r="J69" i="17"/>
  <c r="F92" i="17"/>
  <c r="G92" i="17"/>
  <c r="E92" i="17"/>
  <c r="E91" i="17"/>
  <c r="E90" i="17"/>
  <c r="E89" i="17"/>
  <c r="E88" i="17"/>
  <c r="E87" i="17"/>
  <c r="E86" i="17"/>
  <c r="E85" i="17"/>
  <c r="E84" i="17"/>
  <c r="E82" i="17"/>
  <c r="E83" i="17"/>
  <c r="E81" i="17"/>
  <c r="E68" i="16"/>
  <c r="E69" i="16"/>
  <c r="E67" i="16"/>
  <c r="E66" i="15"/>
  <c r="E65" i="15"/>
  <c r="E63" i="15"/>
  <c r="E64" i="15"/>
  <c r="E62" i="15"/>
  <c r="E64" i="14"/>
  <c r="E63" i="14"/>
  <c r="E61" i="14"/>
  <c r="E62" i="14"/>
  <c r="E60" i="14"/>
  <c r="E77" i="9"/>
  <c r="E74" i="9"/>
  <c r="E73" i="9"/>
  <c r="E72" i="9"/>
  <c r="E70" i="9"/>
  <c r="E71" i="9"/>
  <c r="E69" i="9"/>
  <c r="E68" i="8"/>
  <c r="E69" i="8"/>
  <c r="E67" i="8"/>
  <c r="E76" i="6"/>
  <c r="E72" i="6"/>
  <c r="E71" i="6"/>
  <c r="E68" i="6"/>
  <c r="E69" i="6"/>
  <c r="E67" i="6"/>
  <c r="E68" i="5"/>
  <c r="E69" i="5"/>
  <c r="E67" i="5"/>
  <c r="E70" i="4"/>
  <c r="E65" i="4"/>
  <c r="E66" i="4"/>
  <c r="E64" i="4"/>
  <c r="H56" i="8"/>
  <c r="H57" i="8"/>
  <c r="H58" i="8"/>
  <c r="H59" i="8"/>
  <c r="H60" i="8"/>
  <c r="H61" i="8"/>
  <c r="H62" i="8"/>
  <c r="H63" i="8"/>
  <c r="H64" i="8"/>
  <c r="H65" i="8"/>
  <c r="H66" i="8"/>
  <c r="A1" i="8"/>
  <c r="B3" i="2"/>
  <c r="B3" i="3"/>
  <c r="B3" i="4"/>
  <c r="H58" i="9"/>
  <c r="H59" i="9"/>
  <c r="H60" i="9"/>
  <c r="H61" i="9"/>
  <c r="H62" i="9"/>
  <c r="H63" i="9"/>
  <c r="H64" i="9"/>
  <c r="H65" i="9"/>
  <c r="H66" i="9"/>
  <c r="H67" i="9"/>
  <c r="H68" i="9"/>
  <c r="A1" i="9"/>
  <c r="H50" i="14"/>
  <c r="H51" i="14"/>
  <c r="H52" i="14"/>
  <c r="H53" i="14"/>
  <c r="H54" i="14"/>
  <c r="H55" i="14"/>
  <c r="H56" i="14"/>
  <c r="H57" i="14"/>
  <c r="H58" i="14"/>
  <c r="H59" i="14"/>
  <c r="A1" i="14"/>
  <c r="B56" i="1"/>
  <c r="B82" i="1"/>
  <c r="B88" i="1"/>
  <c r="B12" i="1"/>
  <c r="B78" i="1"/>
  <c r="B84" i="1"/>
  <c r="H52" i="15"/>
  <c r="H53" i="15"/>
  <c r="H54" i="15"/>
  <c r="H55" i="15"/>
  <c r="H56" i="15"/>
  <c r="H57" i="15"/>
  <c r="H58" i="15"/>
  <c r="H59" i="15"/>
  <c r="H60" i="15"/>
  <c r="H61" i="15"/>
  <c r="A1" i="15"/>
  <c r="H56" i="16"/>
  <c r="H57" i="16"/>
  <c r="H58" i="16"/>
  <c r="H59" i="16"/>
  <c r="H60" i="16"/>
  <c r="H61" i="16"/>
  <c r="H62" i="16"/>
  <c r="H63" i="16"/>
  <c r="H64" i="16"/>
  <c r="H65" i="16"/>
  <c r="H66" i="16"/>
  <c r="A1" i="16"/>
  <c r="H66" i="17"/>
  <c r="H67" i="17"/>
  <c r="H68" i="17"/>
  <c r="H69" i="17"/>
  <c r="H70" i="17"/>
  <c r="H71" i="17"/>
  <c r="H72" i="17"/>
  <c r="H73" i="17"/>
  <c r="H74" i="17"/>
  <c r="H75" i="17"/>
  <c r="H76" i="17"/>
  <c r="H80" i="17"/>
  <c r="C9" i="17"/>
  <c r="A1" i="17"/>
  <c r="H78" i="17"/>
  <c r="H79" i="17"/>
  <c r="H92" i="17"/>
  <c r="H77" i="17"/>
  <c r="H56" i="18"/>
  <c r="H57" i="18"/>
  <c r="H58" i="18"/>
  <c r="H59" i="18"/>
  <c r="H60" i="18"/>
  <c r="H61" i="18"/>
  <c r="H62" i="18"/>
  <c r="H63" i="18"/>
  <c r="H64" i="18"/>
  <c r="H65" i="18"/>
  <c r="H66" i="18"/>
  <c r="A1" i="18"/>
  <c r="H52" i="19"/>
  <c r="H53" i="19"/>
  <c r="H54" i="19"/>
  <c r="H55" i="19"/>
  <c r="H56" i="19"/>
  <c r="H57" i="19"/>
  <c r="H58" i="19"/>
  <c r="H59" i="19"/>
  <c r="H60" i="19"/>
  <c r="H61" i="19"/>
  <c r="A1" i="19"/>
  <c r="H50" i="20"/>
  <c r="H51" i="20"/>
  <c r="H52" i="20"/>
  <c r="H53" i="20"/>
  <c r="H54" i="20"/>
  <c r="H55" i="20"/>
  <c r="H56" i="20"/>
  <c r="H57" i="20"/>
  <c r="H58" i="20"/>
  <c r="H59" i="20"/>
  <c r="A1" i="20"/>
  <c r="H58" i="10"/>
  <c r="H59" i="10"/>
  <c r="H60" i="10"/>
  <c r="H61" i="10"/>
  <c r="H62" i="10"/>
  <c r="H63" i="10"/>
  <c r="H64" i="10"/>
  <c r="H65" i="10"/>
  <c r="H66" i="10"/>
  <c r="H67" i="10"/>
  <c r="H68" i="10"/>
  <c r="A1" i="10"/>
  <c r="H56" i="11"/>
  <c r="H57" i="11"/>
  <c r="H58" i="11"/>
  <c r="H59" i="11"/>
  <c r="H60" i="11"/>
  <c r="H61" i="11"/>
  <c r="H62" i="11"/>
  <c r="H63" i="11"/>
  <c r="H64" i="11"/>
  <c r="H65" i="11"/>
  <c r="H66" i="11"/>
  <c r="A1" i="11"/>
  <c r="H58" i="12"/>
  <c r="H59" i="12"/>
  <c r="H60" i="12"/>
  <c r="H61" i="12"/>
  <c r="H62" i="12"/>
  <c r="H63" i="12"/>
  <c r="H64" i="12"/>
  <c r="H65" i="12"/>
  <c r="H66" i="12"/>
  <c r="H69" i="12"/>
  <c r="C9" i="12"/>
  <c r="A1" i="12"/>
  <c r="H31" i="12"/>
  <c r="H67" i="12"/>
  <c r="H32" i="12"/>
  <c r="H21" i="12"/>
  <c r="H56" i="13"/>
  <c r="H57" i="13"/>
  <c r="H58" i="13"/>
  <c r="H59" i="13"/>
  <c r="H60" i="13"/>
  <c r="H61" i="13"/>
  <c r="H62" i="13"/>
  <c r="H63" i="13"/>
  <c r="H64" i="13"/>
  <c r="H65" i="13"/>
  <c r="H66" i="13"/>
  <c r="A1" i="13"/>
  <c r="B52" i="2"/>
  <c r="B82" i="2"/>
  <c r="B12" i="2"/>
  <c r="B78" i="2"/>
  <c r="B76" i="2"/>
  <c r="A1" i="2"/>
  <c r="H54" i="7"/>
  <c r="H55" i="7"/>
  <c r="H56" i="7"/>
  <c r="H57" i="7"/>
  <c r="H58" i="7"/>
  <c r="H59" i="7"/>
  <c r="H60" i="7"/>
  <c r="H61" i="7"/>
  <c r="H62" i="7"/>
  <c r="H63" i="7"/>
  <c r="H64" i="7"/>
  <c r="A1" i="7"/>
  <c r="B12" i="3"/>
  <c r="B69" i="3"/>
  <c r="B75" i="3"/>
  <c r="A1" i="3"/>
  <c r="H53" i="4"/>
  <c r="H54" i="4"/>
  <c r="H55" i="4"/>
  <c r="H56" i="4"/>
  <c r="H57" i="4"/>
  <c r="H58" i="4"/>
  <c r="H59" i="4"/>
  <c r="H60" i="4"/>
  <c r="H61" i="4"/>
  <c r="H62" i="4"/>
  <c r="H63" i="4"/>
  <c r="A1" i="4"/>
  <c r="A1" i="5"/>
  <c r="H65" i="6"/>
  <c r="H32" i="6"/>
  <c r="A1" i="6"/>
  <c r="E38" i="12"/>
  <c r="H89" i="9"/>
  <c r="H98" i="17"/>
  <c r="H83" i="12"/>
  <c r="H74" i="3"/>
  <c r="H76" i="4"/>
  <c r="H72" i="15"/>
  <c r="H74" i="15"/>
  <c r="H97" i="17"/>
  <c r="K64" i="12"/>
  <c r="H99" i="12"/>
  <c r="H76" i="7"/>
  <c r="B12" i="4"/>
  <c r="B75" i="4"/>
  <c r="B81" i="4"/>
  <c r="B3" i="5"/>
  <c r="B7" i="5"/>
  <c r="B53" i="4"/>
  <c r="B79" i="4"/>
  <c r="B85" i="4"/>
  <c r="H74" i="4"/>
  <c r="H80" i="4"/>
  <c r="H86" i="4"/>
  <c r="H77" i="5"/>
  <c r="H83" i="5"/>
  <c r="H89" i="5"/>
  <c r="H79" i="2"/>
  <c r="H81" i="2"/>
  <c r="H77" i="2"/>
  <c r="H83" i="2"/>
  <c r="H76" i="3"/>
  <c r="H81" i="4"/>
  <c r="H83" i="4"/>
  <c r="H85" i="5"/>
  <c r="H87" i="5"/>
  <c r="H33" i="6"/>
  <c r="H79" i="6"/>
  <c r="H85" i="6"/>
  <c r="H91" i="6"/>
  <c r="H21" i="2"/>
  <c r="H72" i="2"/>
  <c r="H78" i="2"/>
  <c r="H80" i="2"/>
  <c r="H75" i="3"/>
  <c r="H77" i="3"/>
  <c r="H78" i="3"/>
  <c r="H80" i="3"/>
  <c r="H82" i="4"/>
  <c r="H52" i="4"/>
  <c r="H78" i="4"/>
  <c r="H84" i="4"/>
  <c r="H84" i="5"/>
  <c r="H86" i="5"/>
  <c r="H22" i="6"/>
  <c r="H78" i="6"/>
  <c r="H84" i="6"/>
  <c r="H90" i="6"/>
  <c r="B50" i="3"/>
  <c r="B73" i="3"/>
  <c r="B79" i="3"/>
  <c r="B72" i="2"/>
  <c r="H77" i="8"/>
  <c r="H83" i="8"/>
  <c r="H89" i="8"/>
  <c r="H68" i="14"/>
  <c r="H74" i="14"/>
  <c r="H80" i="14"/>
  <c r="H95" i="17"/>
  <c r="H101" i="17"/>
  <c r="H107" i="17"/>
  <c r="H113" i="17"/>
  <c r="H77" i="18"/>
  <c r="H83" i="18"/>
  <c r="H89" i="18"/>
  <c r="H44" i="6"/>
  <c r="H80" i="6"/>
  <c r="H86" i="6"/>
  <c r="H92" i="6"/>
  <c r="H47" i="6"/>
  <c r="H33" i="8"/>
  <c r="H79" i="8"/>
  <c r="H85" i="8"/>
  <c r="H55" i="8"/>
  <c r="H81" i="8"/>
  <c r="H87" i="8"/>
  <c r="H22" i="9"/>
  <c r="H81" i="9"/>
  <c r="H87" i="9"/>
  <c r="H57" i="9"/>
  <c r="H84" i="9"/>
  <c r="H90" i="9"/>
  <c r="H75" i="14"/>
  <c r="H40" i="14"/>
  <c r="H71" i="14"/>
  <c r="H77" i="14"/>
  <c r="H79" i="15"/>
  <c r="H81" i="15"/>
  <c r="H33" i="16"/>
  <c r="H79" i="16"/>
  <c r="H85" i="16"/>
  <c r="H55" i="16"/>
  <c r="H81" i="16"/>
  <c r="H87" i="16"/>
  <c r="H104" i="17"/>
  <c r="H110" i="17"/>
  <c r="H65" i="17"/>
  <c r="H99" i="17"/>
  <c r="H105" i="17"/>
  <c r="H111" i="17"/>
  <c r="H33" i="18"/>
  <c r="H79" i="18"/>
  <c r="H85" i="18"/>
  <c r="H79" i="19"/>
  <c r="H51" i="19"/>
  <c r="H75" i="19"/>
  <c r="H81" i="19"/>
  <c r="H76" i="20"/>
  <c r="H40" i="20"/>
  <c r="H71" i="20"/>
  <c r="H77" i="20"/>
  <c r="H33" i="10"/>
  <c r="H82" i="10"/>
  <c r="H88" i="10"/>
  <c r="H45" i="10"/>
  <c r="H83" i="10"/>
  <c r="H89" i="10"/>
  <c r="H57" i="10"/>
  <c r="H84" i="10"/>
  <c r="H90" i="10"/>
  <c r="H22" i="11"/>
  <c r="H78" i="11"/>
  <c r="H84" i="11"/>
  <c r="H44" i="11"/>
  <c r="H80" i="11"/>
  <c r="H86" i="11"/>
  <c r="H22" i="12"/>
  <c r="H82" i="12"/>
  <c r="H88" i="12"/>
  <c r="H94" i="12"/>
  <c r="H89" i="12"/>
  <c r="H95" i="12"/>
  <c r="H57" i="12"/>
  <c r="H85" i="12"/>
  <c r="H91" i="12"/>
  <c r="H97" i="12"/>
  <c r="H22" i="13"/>
  <c r="H78" i="13"/>
  <c r="H84" i="13"/>
  <c r="H44" i="13"/>
  <c r="H80" i="13"/>
  <c r="H86" i="13"/>
  <c r="H83" i="7"/>
  <c r="H71" i="15"/>
  <c r="H77" i="15"/>
  <c r="H83" i="15"/>
  <c r="H77" i="16"/>
  <c r="H83" i="16"/>
  <c r="H89" i="16"/>
  <c r="H71" i="19"/>
  <c r="H77" i="19"/>
  <c r="H83" i="19"/>
  <c r="H68" i="20"/>
  <c r="H74" i="20"/>
  <c r="H80" i="20"/>
  <c r="H77" i="11"/>
  <c r="H83" i="11"/>
  <c r="H89" i="11"/>
  <c r="H77" i="13"/>
  <c r="H83" i="13"/>
  <c r="H89" i="13"/>
  <c r="H75" i="7"/>
  <c r="H81" i="7"/>
  <c r="H87" i="7"/>
  <c r="H77" i="6"/>
  <c r="H83" i="6"/>
  <c r="H89" i="6"/>
  <c r="H95" i="6"/>
  <c r="H45" i="12"/>
  <c r="H84" i="12"/>
  <c r="H90" i="12"/>
  <c r="H96" i="12"/>
  <c r="H46" i="6"/>
  <c r="H45" i="6"/>
  <c r="H55" i="6"/>
  <c r="H81" i="6"/>
  <c r="H87" i="6"/>
  <c r="H93" i="6"/>
  <c r="H22" i="8"/>
  <c r="H78" i="8"/>
  <c r="H84" i="8"/>
  <c r="H44" i="8"/>
  <c r="H80" i="8"/>
  <c r="H86" i="8"/>
  <c r="H80" i="9"/>
  <c r="H86" i="9"/>
  <c r="H92" i="9"/>
  <c r="H76" i="14"/>
  <c r="H49" i="14"/>
  <c r="H72" i="14"/>
  <c r="H78" i="14"/>
  <c r="H78" i="15"/>
  <c r="H80" i="15"/>
  <c r="H22" i="16"/>
  <c r="H78" i="16"/>
  <c r="H84" i="16"/>
  <c r="H44" i="16"/>
  <c r="H80" i="16"/>
  <c r="H86" i="16"/>
  <c r="H23" i="17"/>
  <c r="H96" i="17"/>
  <c r="H102" i="17"/>
  <c r="H108" i="17"/>
  <c r="H103" i="17"/>
  <c r="H109" i="17"/>
  <c r="H22" i="18"/>
  <c r="H78" i="18"/>
  <c r="H84" i="18"/>
  <c r="H44" i="18"/>
  <c r="H80" i="18"/>
  <c r="H86" i="18"/>
  <c r="H55" i="18"/>
  <c r="H81" i="18"/>
  <c r="H87" i="18"/>
  <c r="H21" i="19"/>
  <c r="H72" i="19"/>
  <c r="H78" i="19"/>
  <c r="H80" i="19"/>
  <c r="H75" i="20"/>
  <c r="H49" i="20"/>
  <c r="H72" i="20"/>
  <c r="H78" i="20"/>
  <c r="H22" i="10"/>
  <c r="H81" i="10"/>
  <c r="H87" i="10"/>
  <c r="H80" i="10"/>
  <c r="H86" i="10"/>
  <c r="H92" i="10"/>
  <c r="H33" i="11"/>
  <c r="H79" i="11"/>
  <c r="H85" i="11"/>
  <c r="H55" i="11"/>
  <c r="H81" i="11"/>
  <c r="H87" i="11"/>
  <c r="H33" i="13"/>
  <c r="H79" i="13"/>
  <c r="H85" i="13"/>
  <c r="H55" i="13"/>
  <c r="H81" i="13"/>
  <c r="H87" i="13"/>
  <c r="H82" i="7"/>
  <c r="H42" i="7"/>
  <c r="H78" i="7"/>
  <c r="H84" i="7"/>
  <c r="H85" i="7"/>
  <c r="B7" i="6"/>
  <c r="B56" i="5"/>
  <c r="B82" i="5"/>
  <c r="B88" i="5"/>
  <c r="B3" i="6"/>
  <c r="B12" i="5"/>
  <c r="B78" i="5"/>
  <c r="B84" i="5"/>
  <c r="B3" i="8"/>
  <c r="B12" i="6"/>
  <c r="B78" i="6"/>
  <c r="B84" i="6"/>
  <c r="B90" i="6"/>
  <c r="B7" i="8"/>
  <c r="B56" i="6"/>
  <c r="B82" i="6"/>
  <c r="B88" i="6"/>
  <c r="B94" i="6"/>
  <c r="B9" i="6"/>
  <c r="B7" i="9"/>
  <c r="B56" i="8"/>
  <c r="B82" i="8"/>
  <c r="B88" i="8"/>
  <c r="B3" i="9"/>
  <c r="B12" i="8"/>
  <c r="B78" i="8"/>
  <c r="B84" i="8"/>
  <c r="B3" i="14"/>
  <c r="B12" i="9"/>
  <c r="B81" i="9"/>
  <c r="B87" i="9"/>
  <c r="B7" i="14"/>
  <c r="B58" i="9"/>
  <c r="B85" i="9"/>
  <c r="B91" i="9"/>
  <c r="B7" i="15"/>
  <c r="B50" i="14"/>
  <c r="B73" i="14"/>
  <c r="B79" i="14"/>
  <c r="B3" i="15"/>
  <c r="B12" i="14"/>
  <c r="B69" i="14"/>
  <c r="B75" i="14"/>
  <c r="B3" i="16"/>
  <c r="B12" i="15"/>
  <c r="B72" i="15"/>
  <c r="B78" i="15"/>
  <c r="B7" i="16"/>
  <c r="B52" i="15"/>
  <c r="B76" i="15"/>
  <c r="B82" i="15"/>
  <c r="B7" i="17"/>
  <c r="B56" i="16"/>
  <c r="B82" i="16"/>
  <c r="B88" i="16"/>
  <c r="B3" i="17"/>
  <c r="B12" i="16"/>
  <c r="B78" i="16"/>
  <c r="B84" i="16"/>
  <c r="B3" i="18"/>
  <c r="B12" i="17"/>
  <c r="B96" i="17"/>
  <c r="B102" i="17"/>
  <c r="B108" i="17"/>
  <c r="B7" i="18"/>
  <c r="B9" i="17"/>
  <c r="B66" i="17"/>
  <c r="B100" i="17"/>
  <c r="B106" i="17"/>
  <c r="B112" i="17"/>
  <c r="B7" i="19"/>
  <c r="B56" i="18"/>
  <c r="B82" i="18"/>
  <c r="B88" i="18"/>
  <c r="B3" i="19"/>
  <c r="B12" i="18"/>
  <c r="B78" i="18"/>
  <c r="B84" i="18"/>
  <c r="B12" i="19"/>
  <c r="B3" i="20"/>
  <c r="B52" i="19"/>
  <c r="B7" i="20"/>
  <c r="B58" i="10"/>
  <c r="B76" i="19"/>
  <c r="B82" i="19"/>
  <c r="B12" i="10"/>
  <c r="B72" i="19"/>
  <c r="B78" i="19"/>
  <c r="B7" i="10"/>
  <c r="B7" i="11"/>
  <c r="B7" i="12"/>
  <c r="B50" i="20"/>
  <c r="B73" i="20"/>
  <c r="B79" i="20"/>
  <c r="B3" i="10"/>
  <c r="B3" i="11"/>
  <c r="B3" i="12"/>
  <c r="B12" i="20"/>
  <c r="B69" i="20"/>
  <c r="B75" i="20"/>
  <c r="B12" i="12"/>
  <c r="B82" i="12"/>
  <c r="B88" i="12"/>
  <c r="B94" i="12"/>
  <c r="B3" i="13"/>
  <c r="B7" i="13"/>
  <c r="B58" i="12"/>
  <c r="B86" i="12"/>
  <c r="B92" i="12"/>
  <c r="B98" i="12"/>
  <c r="B9" i="12"/>
  <c r="B81" i="10"/>
  <c r="B87" i="10"/>
  <c r="B12" i="11"/>
  <c r="B85" i="10"/>
  <c r="B91" i="10"/>
  <c r="B56" i="11"/>
  <c r="B56" i="13"/>
  <c r="B82" i="13"/>
  <c r="B88" i="13"/>
  <c r="B7" i="7"/>
  <c r="B54" i="7"/>
  <c r="B80" i="7"/>
  <c r="B86" i="7"/>
  <c r="B12" i="13"/>
  <c r="B78" i="13"/>
  <c r="B84" i="13"/>
  <c r="B3" i="7"/>
  <c r="B12" i="7"/>
  <c r="B76" i="7"/>
  <c r="B82" i="7"/>
</calcChain>
</file>

<file path=xl/sharedStrings.xml><?xml version="1.0" encoding="utf-8"?>
<sst xmlns="http://schemas.openxmlformats.org/spreadsheetml/2006/main" count="1824" uniqueCount="80">
  <si>
    <t>ТО15000</t>
  </si>
  <si>
    <t>МКПП</t>
  </si>
  <si>
    <t>АКПП</t>
  </si>
  <si>
    <t>Расходные материалы</t>
  </si>
  <si>
    <t>Моторное масло</t>
  </si>
  <si>
    <t>Вид</t>
  </si>
  <si>
    <t>Стоимость</t>
  </si>
  <si>
    <t>Масляный фильтр</t>
  </si>
  <si>
    <t>Салонный фильтр</t>
  </si>
  <si>
    <t>Наименование/кат.номер</t>
  </si>
  <si>
    <t>Стоимость единицы наименования</t>
  </si>
  <si>
    <t>Итого</t>
  </si>
  <si>
    <t>Мотор-тестер</t>
  </si>
  <si>
    <t>Сход-развал</t>
  </si>
  <si>
    <t>Рекомендованные работы</t>
  </si>
  <si>
    <t>Норма времени, н/ч</t>
  </si>
  <si>
    <t>Количество, л(шт)</t>
  </si>
  <si>
    <t>Стоимость ТО+расходные материалы, $</t>
  </si>
  <si>
    <t>Стоимость ТО + расходные материалы + рекомендованные работы, $</t>
  </si>
  <si>
    <t>ТО30000</t>
  </si>
  <si>
    <t>Свечи зажигания</t>
  </si>
  <si>
    <t>Жидкость гидропривода тормозов и сцепления</t>
  </si>
  <si>
    <t>Воздушный фильтр</t>
  </si>
  <si>
    <t>ТО45000</t>
  </si>
  <si>
    <t>Масло РК</t>
  </si>
  <si>
    <t>Масло АКПП</t>
  </si>
  <si>
    <t>ТО60000</t>
  </si>
  <si>
    <t>Охлаждающая жидкость</t>
  </si>
  <si>
    <t>ТО75000</t>
  </si>
  <si>
    <t>Ремень ГРМ</t>
  </si>
  <si>
    <t>ТО90000</t>
  </si>
  <si>
    <t>ТО105000</t>
  </si>
  <si>
    <t>ТО120000</t>
  </si>
  <si>
    <t>Топливный фильтр (бак)</t>
  </si>
  <si>
    <t>ТО135000</t>
  </si>
  <si>
    <t>ТО150000</t>
  </si>
  <si>
    <t>ТО165000</t>
  </si>
  <si>
    <t>ТО180000</t>
  </si>
  <si>
    <t>ТО195000</t>
  </si>
  <si>
    <t>ТО210000</t>
  </si>
  <si>
    <t>ТО225000</t>
  </si>
  <si>
    <t>ТО240000</t>
  </si>
  <si>
    <t>ТО255000</t>
  </si>
  <si>
    <t>ТО270000</t>
  </si>
  <si>
    <t>ТО285000</t>
  </si>
  <si>
    <t>ТО300000</t>
  </si>
  <si>
    <t>Масло задн. дифф.</t>
  </si>
  <si>
    <t xml:space="preserve">Масло пер. дифф. </t>
  </si>
  <si>
    <t>Обязательные работы</t>
  </si>
  <si>
    <t>Замена реком. з/ч</t>
  </si>
  <si>
    <t>Запчасти, рекомендуемые к замене</t>
  </si>
  <si>
    <t>Наименование</t>
  </si>
  <si>
    <t>Каталожный номер</t>
  </si>
  <si>
    <t>Натяжит. ремня ГРМ</t>
  </si>
  <si>
    <t>Ролик натяжителя</t>
  </si>
  <si>
    <t>Ролик обводной</t>
  </si>
  <si>
    <t>Стоимость ТО + расходные материалы + мотортестер, $</t>
  </si>
  <si>
    <t>3,8 MIVEC</t>
  </si>
  <si>
    <t>Pajero IV (BK)</t>
  </si>
  <si>
    <t>Прокладка топливного фильтра</t>
  </si>
  <si>
    <t>3,2 DI-D</t>
  </si>
  <si>
    <t xml:space="preserve">Топливный фильтр </t>
  </si>
  <si>
    <t>Топливный фильтр</t>
  </si>
  <si>
    <t>1230A046</t>
  </si>
  <si>
    <t>MR404847</t>
  </si>
  <si>
    <t>7803A028</t>
  </si>
  <si>
    <t>1770A053</t>
  </si>
  <si>
    <t>Mobil-1 5W50</t>
  </si>
  <si>
    <t>Mobil DOT4</t>
  </si>
  <si>
    <t>Жидкость гидропривода тормозов</t>
  </si>
  <si>
    <t>Масло МКПП</t>
  </si>
  <si>
    <t>Топливный фильтр в баке</t>
  </si>
  <si>
    <t>Стоимость работ, руб.</t>
  </si>
  <si>
    <t>Mobil-1 0W40</t>
  </si>
  <si>
    <t>Стоимость нормочаса, руб.</t>
  </si>
  <si>
    <t>Стоимость запчастей, руб.</t>
  </si>
  <si>
    <t>Стоимость ТО+расходные материалы, руб.</t>
  </si>
  <si>
    <t>Стоимость ТО + расходные материалы + рекомендованные работы, руб.</t>
  </si>
  <si>
    <t>Стоимость ТО + расходные материалы + мотортестер, руб.</t>
  </si>
  <si>
    <t>Прокладка впускного коллектора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</si>
</sst>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3" x14ac:knownFonts="1">
    <font>
      <sz val="10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2" borderId="11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0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4" xfId="0" applyFon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wrapText="1"/>
    </xf>
    <xf numFmtId="2" fontId="0" fillId="0" borderId="0" xfId="0" applyNumberFormat="1" applyFill="1" applyBorder="1" applyAlignment="1">
      <alignment horizontal="center" vertical="center" wrapText="1"/>
    </xf>
    <xf numFmtId="2" fontId="0" fillId="3" borderId="7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164" fontId="0" fillId="0" borderId="14" xfId="0" applyNumberFormat="1" applyBorder="1" applyAlignment="1">
      <alignment horizontal="center" wrapText="1"/>
    </xf>
    <xf numFmtId="164" fontId="0" fillId="0" borderId="14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 wrapText="1"/>
    </xf>
    <xf numFmtId="2" fontId="0" fillId="2" borderId="17" xfId="0" applyNumberFormat="1" applyFill="1" applyBorder="1" applyAlignment="1">
      <alignment horizontal="center"/>
    </xf>
    <xf numFmtId="2" fontId="0" fillId="0" borderId="17" xfId="0" applyNumberFormat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wrapText="1"/>
    </xf>
    <xf numFmtId="164" fontId="0" fillId="0" borderId="15" xfId="0" applyNumberFormat="1" applyBorder="1" applyAlignment="1">
      <alignment horizontal="center" wrapText="1"/>
    </xf>
    <xf numFmtId="164" fontId="0" fillId="0" borderId="0" xfId="0" applyNumberFormat="1" applyBorder="1" applyAlignment="1">
      <alignment horizontal="center" wrapText="1"/>
    </xf>
    <xf numFmtId="164" fontId="0" fillId="0" borderId="16" xfId="0" applyNumberFormat="1" applyBorder="1" applyAlignment="1">
      <alignment horizont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64" fontId="0" fillId="0" borderId="17" xfId="0" applyNumberFormat="1" applyBorder="1" applyAlignment="1">
      <alignment horizontal="center" wrapText="1"/>
    </xf>
    <xf numFmtId="164" fontId="0" fillId="0" borderId="7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wrapText="1"/>
    </xf>
    <xf numFmtId="164" fontId="0" fillId="0" borderId="7" xfId="0" applyNumberFormat="1" applyBorder="1" applyAlignment="1">
      <alignment horizontal="center" wrapText="1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 wrapText="1"/>
    </xf>
    <xf numFmtId="0" fontId="0" fillId="0" borderId="16" xfId="0" applyBorder="1" applyAlignment="1">
      <alignment horizontal="center" vertical="center"/>
    </xf>
    <xf numFmtId="0" fontId="0" fillId="0" borderId="37" xfId="0" applyBorder="1" applyAlignment="1">
      <alignment horizontal="center"/>
    </xf>
    <xf numFmtId="2" fontId="0" fillId="0" borderId="31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164" fontId="0" fillId="0" borderId="51" xfId="0" applyNumberFormat="1" applyBorder="1" applyAlignment="1">
      <alignment horizontal="center" vertical="center"/>
    </xf>
    <xf numFmtId="164" fontId="0" fillId="0" borderId="5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165" fontId="0" fillId="2" borderId="51" xfId="0" applyNumberFormat="1" applyFill="1" applyBorder="1" applyAlignment="1">
      <alignment horizontal="center" vertical="center"/>
    </xf>
    <xf numFmtId="165" fontId="0" fillId="2" borderId="52" xfId="0" applyNumberFormat="1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0" borderId="39" xfId="0" applyBorder="1" applyAlignment="1">
      <alignment horizontal="center" wrapText="1"/>
    </xf>
    <xf numFmtId="164" fontId="0" fillId="0" borderId="39" xfId="0" applyNumberFormat="1" applyBorder="1" applyAlignment="1">
      <alignment horizontal="center" vertical="center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/>
    </xf>
    <xf numFmtId="2" fontId="0" fillId="0" borderId="29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2" fontId="0" fillId="0" borderId="28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0" fillId="0" borderId="43" xfId="0" applyNumberFormat="1" applyBorder="1" applyAlignment="1">
      <alignment horizontal="center"/>
    </xf>
    <xf numFmtId="2" fontId="0" fillId="0" borderId="44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46" xfId="0" applyBorder="1" applyAlignment="1">
      <alignment horizontal="center" vertical="center"/>
    </xf>
    <xf numFmtId="2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3" borderId="32" xfId="0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3" borderId="34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164" fontId="0" fillId="2" borderId="51" xfId="0" applyNumberFormat="1" applyFill="1" applyBorder="1" applyAlignment="1">
      <alignment horizontal="center" vertical="center"/>
    </xf>
    <xf numFmtId="164" fontId="0" fillId="2" borderId="52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47" xfId="0" applyNumberForma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2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164" fontId="0" fillId="0" borderId="51" xfId="0" applyNumberFormat="1" applyFill="1" applyBorder="1" applyAlignment="1">
      <alignment horizontal="center" vertical="center"/>
    </xf>
    <xf numFmtId="164" fontId="0" fillId="0" borderId="52" xfId="0" applyNumberForma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worksheet" Target="worksheets/sheet20.xml"/><Relationship Id="rId21" Type="http://schemas.openxmlformats.org/officeDocument/2006/relationships/externalLink" Target="externalLinks/externalLink1.xml"/><Relationship Id="rId22" Type="http://schemas.openxmlformats.org/officeDocument/2006/relationships/externalLink" Target="externalLinks/externalLink2.xml"/><Relationship Id="rId23" Type="http://schemas.openxmlformats.org/officeDocument/2006/relationships/theme" Target="theme/theme1.xml"/><Relationship Id="rId24" Type="http://schemas.openxmlformats.org/officeDocument/2006/relationships/styles" Target="styles.xml"/><Relationship Id="rId25" Type="http://schemas.openxmlformats.org/officeDocument/2006/relationships/sharedStrings" Target="sharedStrings.xml"/><Relationship Id="rId26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90;&#1086;&#1080;&#1084;&#1086;&#1089;&#1090;&#1100;%20&#1085;&#1086;&#1088;&#1084;&#1086;&#1095;&#1072;&#1089;&#1086;&#1074;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72;&#1090;&#1072;&#1083;&#1086;&#1078;&#1085;&#1099;&#1077;%20&#1085;&#1086;&#1084;&#1077;&#1088;&#1072;%20&#1079;&#1072;&#1087;&#1095;&#1072;&#1089;&#1090;&#1077;&#108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тоимость нормочасов 2010"/>
    </sheetNames>
    <sheetDataSet>
      <sheetData sheetId="0">
        <row r="5">
          <cell r="B5">
            <v>2499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Запчасти"/>
      <sheetName val="Масла и технические жидкости"/>
      <sheetName val="Лист1"/>
    </sheetNames>
    <sheetDataSet>
      <sheetData sheetId="0">
        <row r="148">
          <cell r="B148" t="str">
            <v>MD352626</v>
          </cell>
          <cell r="C148">
            <v>753</v>
          </cell>
          <cell r="F148" t="str">
            <v>MD362861</v>
          </cell>
          <cell r="G148">
            <v>4259</v>
          </cell>
        </row>
        <row r="149">
          <cell r="B149" t="str">
            <v>7803A028</v>
          </cell>
          <cell r="C149">
            <v>1310</v>
          </cell>
          <cell r="F149" t="str">
            <v>MD140071</v>
          </cell>
          <cell r="G149">
            <v>2873</v>
          </cell>
        </row>
        <row r="150">
          <cell r="B150" t="str">
            <v>MR571476</v>
          </cell>
          <cell r="C150">
            <v>2159</v>
          </cell>
          <cell r="F150" t="str">
            <v>MD319022</v>
          </cell>
          <cell r="G150">
            <v>2427</v>
          </cell>
        </row>
        <row r="151">
          <cell r="B151" t="str">
            <v>MR529135</v>
          </cell>
          <cell r="C151">
            <v>4851</v>
          </cell>
        </row>
        <row r="152">
          <cell r="B152" t="str">
            <v>1822A002</v>
          </cell>
          <cell r="C152">
            <v>1099</v>
          </cell>
        </row>
        <row r="153">
          <cell r="B153" t="str">
            <v>MR529146</v>
          </cell>
          <cell r="C153">
            <v>146</v>
          </cell>
        </row>
        <row r="154">
          <cell r="B154" t="str">
            <v>MD358549</v>
          </cell>
          <cell r="C154">
            <v>6725</v>
          </cell>
        </row>
        <row r="155">
          <cell r="C155">
            <v>858</v>
          </cell>
        </row>
        <row r="156">
          <cell r="C156">
            <v>1993</v>
          </cell>
        </row>
        <row r="157">
          <cell r="C157">
            <v>1782</v>
          </cell>
        </row>
        <row r="158">
          <cell r="B158" t="str">
            <v>MR556587</v>
          </cell>
          <cell r="C158">
            <v>1201</v>
          </cell>
        </row>
        <row r="159">
          <cell r="B159" t="str">
            <v>MN106046</v>
          </cell>
          <cell r="C159">
            <v>320</v>
          </cell>
        </row>
        <row r="160">
          <cell r="B160" t="str">
            <v>MR561584</v>
          </cell>
          <cell r="C160">
            <v>523</v>
          </cell>
        </row>
        <row r="161">
          <cell r="B161" t="str">
            <v>MD199282</v>
          </cell>
          <cell r="C161">
            <v>557</v>
          </cell>
        </row>
        <row r="194">
          <cell r="B194" t="str">
            <v>MD352626</v>
          </cell>
          <cell r="C194">
            <v>753</v>
          </cell>
          <cell r="F194" t="str">
            <v>MD362861</v>
          </cell>
          <cell r="G194">
            <v>4259</v>
          </cell>
        </row>
        <row r="195">
          <cell r="B195" t="str">
            <v>7803A028</v>
          </cell>
          <cell r="C195">
            <v>1310</v>
          </cell>
          <cell r="F195" t="str">
            <v>MD140071</v>
          </cell>
          <cell r="G195">
            <v>2873</v>
          </cell>
        </row>
        <row r="196">
          <cell r="B196" t="str">
            <v>MR571476</v>
          </cell>
          <cell r="C196">
            <v>2159</v>
          </cell>
          <cell r="F196" t="str">
            <v>MD319022</v>
          </cell>
          <cell r="G196">
            <v>2427</v>
          </cell>
        </row>
        <row r="197">
          <cell r="B197" t="str">
            <v>MR529135</v>
          </cell>
          <cell r="C197">
            <v>4851</v>
          </cell>
        </row>
        <row r="198">
          <cell r="B198" t="str">
            <v>1822A002</v>
          </cell>
          <cell r="C198">
            <v>1099</v>
          </cell>
        </row>
        <row r="199">
          <cell r="B199" t="str">
            <v>MN106046</v>
          </cell>
          <cell r="C199">
            <v>320</v>
          </cell>
        </row>
        <row r="200">
          <cell r="B200" t="str">
            <v>MD358557</v>
          </cell>
          <cell r="C200">
            <v>10019</v>
          </cell>
        </row>
      </sheetData>
      <sheetData sheetId="1">
        <row r="4">
          <cell r="C4">
            <v>522</v>
          </cell>
        </row>
        <row r="5">
          <cell r="B5" t="str">
            <v>Mobil-1 0W40</v>
          </cell>
          <cell r="C5">
            <v>711.46</v>
          </cell>
        </row>
        <row r="6">
          <cell r="B6" t="str">
            <v>Mobil DOT4</v>
          </cell>
          <cell r="C6">
            <v>275</v>
          </cell>
        </row>
        <row r="8">
          <cell r="B8" t="str">
            <v>Mobilube 1-SHC 75W90</v>
          </cell>
          <cell r="C8">
            <v>648.33000000000004</v>
          </cell>
        </row>
        <row r="11">
          <cell r="B11" t="str">
            <v>BP ATF SP-III</v>
          </cell>
          <cell r="C11">
            <v>419.3</v>
          </cell>
        </row>
        <row r="14">
          <cell r="B14" t="str">
            <v>Antifreeze Extra</v>
          </cell>
          <cell r="C14">
            <v>332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workbookViewId="0">
      <selection activeCell="K24" sqref="K24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3" customWidth="1"/>
    <col min="9" max="16384" width="8.7109375" style="1"/>
  </cols>
  <sheetData>
    <row r="1" spans="1:21" ht="18" thickTop="1" thickBot="1">
      <c r="A1" s="156" t="s">
        <v>58</v>
      </c>
      <c r="B1" s="157"/>
      <c r="C1" s="157"/>
      <c r="D1" s="152" t="s">
        <v>0</v>
      </c>
      <c r="E1" s="153"/>
      <c r="F1" s="153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">
        <v>60</v>
      </c>
      <c r="C3" s="6" t="s">
        <v>1</v>
      </c>
      <c r="D3" s="42">
        <v>1.9</v>
      </c>
      <c r="E3" s="173">
        <f>[1]Лист1!$B$5</f>
        <v>2499</v>
      </c>
      <c r="F3" s="174"/>
      <c r="G3" s="160">
        <f>D3*E3</f>
        <v>4748.0999999999995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1.9</v>
      </c>
      <c r="E4" s="175"/>
      <c r="F4" s="149"/>
      <c r="G4" s="160">
        <f>D4*E3</f>
        <v>4748.0999999999995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1.6</v>
      </c>
      <c r="E5" s="175"/>
      <c r="F5" s="149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75"/>
      <c r="F6" s="149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">
        <v>57</v>
      </c>
      <c r="C7" s="6" t="s">
        <v>1</v>
      </c>
      <c r="D7" s="42"/>
      <c r="E7" s="175"/>
      <c r="F7" s="149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1.6</v>
      </c>
      <c r="E8" s="176"/>
      <c r="F8" s="109"/>
      <c r="G8" s="162">
        <f>D8*E3</f>
        <v>3998.4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7">
        <f>'[2]Масла и технические жидкости'!$C$4</f>
        <v>522</v>
      </c>
      <c r="H12" s="28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2">
        <f>[2]Запчасти!$C$155</f>
        <v>858</v>
      </c>
      <c r="H13" s="29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2">
        <f>[2]Запчасти!$C$149</f>
        <v>1310</v>
      </c>
      <c r="H14" s="29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2">
        <f>[2]Запчасти!$C$157</f>
        <v>1782</v>
      </c>
      <c r="H15" s="29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29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29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29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29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29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29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112"/>
      <c r="F22" s="112"/>
      <c r="G22" s="113"/>
      <c r="H22" s="30">
        <f>SUM(H12:H21)</f>
        <v>8804.6</v>
      </c>
    </row>
    <row r="23" spans="1:8" ht="14" thickTop="1">
      <c r="A23" s="144"/>
      <c r="B23" s="135"/>
      <c r="C23" s="114" t="s">
        <v>2</v>
      </c>
      <c r="D23" s="15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29">
        <f>F23*G23</f>
        <v>4854.6000000000004</v>
      </c>
    </row>
    <row r="24" spans="1:8">
      <c r="A24" s="144"/>
      <c r="B24" s="135"/>
      <c r="C24" s="115"/>
      <c r="D24" s="15" t="s">
        <v>7</v>
      </c>
      <c r="E24" s="3" t="s">
        <v>63</v>
      </c>
      <c r="F24" s="3">
        <v>1</v>
      </c>
      <c r="G24" s="71">
        <f>[2]Запчасти!$C$155</f>
        <v>858</v>
      </c>
      <c r="H24" s="29">
        <f t="shared" ref="H24:H32" si="1">F24*G24</f>
        <v>858</v>
      </c>
    </row>
    <row r="25" spans="1:8">
      <c r="A25" s="144"/>
      <c r="B25" s="135"/>
      <c r="C25" s="115"/>
      <c r="D25" s="15" t="s">
        <v>8</v>
      </c>
      <c r="E25" s="3" t="s">
        <v>65</v>
      </c>
      <c r="F25" s="3">
        <v>1</v>
      </c>
      <c r="G25" s="71">
        <f>[2]Запчасти!$C$149</f>
        <v>1310</v>
      </c>
      <c r="H25" s="29">
        <f t="shared" si="1"/>
        <v>1310</v>
      </c>
    </row>
    <row r="26" spans="1:8">
      <c r="A26" s="144"/>
      <c r="B26" s="135"/>
      <c r="C26" s="115"/>
      <c r="D26" s="17" t="s">
        <v>62</v>
      </c>
      <c r="E26" s="3" t="s">
        <v>66</v>
      </c>
      <c r="F26" s="3">
        <v>1</v>
      </c>
      <c r="G26" s="71">
        <f>[2]Запчасти!$C$157</f>
        <v>1782</v>
      </c>
      <c r="H26" s="29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29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29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29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29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29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29">
        <f t="shared" si="1"/>
        <v>0</v>
      </c>
    </row>
    <row r="33" spans="1:8" ht="15" thickTop="1" thickBot="1">
      <c r="A33" s="144"/>
      <c r="B33" s="136"/>
      <c r="C33" s="116"/>
      <c r="D33" s="46" t="s">
        <v>11</v>
      </c>
      <c r="E33" s="112"/>
      <c r="F33" s="112"/>
      <c r="G33" s="113"/>
      <c r="H33" s="30">
        <f>SUM(H23:H32)</f>
        <v>8804.6</v>
      </c>
    </row>
    <row r="34" spans="1:8" ht="14" thickTop="1">
      <c r="A34" s="144"/>
      <c r="B34" s="145">
        <v>3</v>
      </c>
      <c r="C34" s="114" t="s">
        <v>1</v>
      </c>
      <c r="D34" s="15" t="s">
        <v>4</v>
      </c>
      <c r="E34" s="16" t="s">
        <v>73</v>
      </c>
      <c r="F34" s="2">
        <v>4.9000000000000004</v>
      </c>
      <c r="G34" s="2">
        <f>'[2]Масла и технические жидкости'!$C$5</f>
        <v>711.46</v>
      </c>
      <c r="H34" s="29">
        <f>F34*G34</f>
        <v>3486.1540000000005</v>
      </c>
    </row>
    <row r="35" spans="1:8">
      <c r="A35" s="144"/>
      <c r="B35" s="146"/>
      <c r="C35" s="115"/>
      <c r="D35" s="15" t="s">
        <v>7</v>
      </c>
      <c r="E35" s="2" t="str">
        <f>[2]Запчасти!$B$148</f>
        <v>MD352626</v>
      </c>
      <c r="F35" s="2">
        <v>1</v>
      </c>
      <c r="G35" s="68">
        <f>[2]Запчасти!$C$148</f>
        <v>753</v>
      </c>
      <c r="H35" s="29">
        <f t="shared" ref="H35:H43" si="2">F35*G35</f>
        <v>753</v>
      </c>
    </row>
    <row r="36" spans="1:8">
      <c r="A36" s="144"/>
      <c r="B36" s="146"/>
      <c r="C36" s="115"/>
      <c r="D36" s="15" t="s">
        <v>8</v>
      </c>
      <c r="E36" s="2" t="str">
        <f>[2]Запчасти!$B$149</f>
        <v>7803A028</v>
      </c>
      <c r="F36" s="2">
        <v>1</v>
      </c>
      <c r="G36" s="68">
        <f>[2]Запчасти!$C$149</f>
        <v>1310</v>
      </c>
      <c r="H36" s="29">
        <f t="shared" si="2"/>
        <v>1310</v>
      </c>
    </row>
    <row r="37" spans="1:8">
      <c r="A37" s="144"/>
      <c r="B37" s="146"/>
      <c r="C37" s="115"/>
      <c r="D37" s="17"/>
      <c r="E37" s="2"/>
      <c r="F37" s="2"/>
      <c r="G37" s="2"/>
      <c r="H37" s="29">
        <f t="shared" si="2"/>
        <v>0</v>
      </c>
    </row>
    <row r="38" spans="1:8">
      <c r="A38" s="144"/>
      <c r="B38" s="146"/>
      <c r="C38" s="115"/>
      <c r="D38" s="15"/>
      <c r="E38" s="2"/>
      <c r="F38" s="2"/>
      <c r="G38" s="2"/>
      <c r="H38" s="29">
        <f t="shared" si="2"/>
        <v>0</v>
      </c>
    </row>
    <row r="39" spans="1:8">
      <c r="A39" s="144"/>
      <c r="B39" s="146"/>
      <c r="C39" s="115"/>
      <c r="D39" s="15"/>
      <c r="E39" s="2"/>
      <c r="F39" s="2"/>
      <c r="G39" s="2"/>
      <c r="H39" s="29">
        <f t="shared" si="2"/>
        <v>0</v>
      </c>
    </row>
    <row r="40" spans="1:8">
      <c r="A40" s="144"/>
      <c r="B40" s="146"/>
      <c r="C40" s="115"/>
      <c r="D40" s="15"/>
      <c r="E40" s="2"/>
      <c r="F40" s="2"/>
      <c r="G40" s="2"/>
      <c r="H40" s="29">
        <f t="shared" si="2"/>
        <v>0</v>
      </c>
    </row>
    <row r="41" spans="1:8">
      <c r="A41" s="144"/>
      <c r="B41" s="146"/>
      <c r="C41" s="115"/>
      <c r="D41" s="15"/>
      <c r="E41" s="2"/>
      <c r="F41" s="2"/>
      <c r="G41" s="2"/>
      <c r="H41" s="29">
        <f t="shared" si="2"/>
        <v>0</v>
      </c>
    </row>
    <row r="42" spans="1:8">
      <c r="A42" s="144"/>
      <c r="B42" s="146"/>
      <c r="C42" s="115"/>
      <c r="D42" s="15"/>
      <c r="E42" s="2"/>
      <c r="F42" s="2"/>
      <c r="G42" s="2"/>
      <c r="H42" s="29">
        <f t="shared" si="2"/>
        <v>0</v>
      </c>
    </row>
    <row r="43" spans="1:8" ht="14" thickBot="1">
      <c r="A43" s="144"/>
      <c r="B43" s="146"/>
      <c r="C43" s="115"/>
      <c r="D43" s="15"/>
      <c r="E43" s="2"/>
      <c r="F43" s="2"/>
      <c r="G43" s="2"/>
      <c r="H43" s="29">
        <f t="shared" si="2"/>
        <v>0</v>
      </c>
    </row>
    <row r="44" spans="1:8" ht="15" thickTop="1" thickBot="1">
      <c r="A44" s="144"/>
      <c r="B44" s="146"/>
      <c r="C44" s="116"/>
      <c r="D44" s="46" t="s">
        <v>11</v>
      </c>
      <c r="E44" s="84"/>
      <c r="F44" s="84"/>
      <c r="G44" s="84"/>
      <c r="H44" s="30">
        <f>SUM(H34:H43)</f>
        <v>5549.1540000000005</v>
      </c>
    </row>
    <row r="45" spans="1:8" ht="14" thickTop="1">
      <c r="A45" s="144"/>
      <c r="B45" s="146"/>
      <c r="C45" s="114" t="s">
        <v>2</v>
      </c>
      <c r="D45" s="15" t="s">
        <v>4</v>
      </c>
      <c r="E45" s="16" t="s">
        <v>73</v>
      </c>
      <c r="F45" s="2">
        <v>4.9000000000000004</v>
      </c>
      <c r="G45" s="2">
        <f>'[2]Масла и технические жидкости'!$C$5</f>
        <v>711.46</v>
      </c>
      <c r="H45" s="29">
        <f>F45*G45</f>
        <v>3486.1540000000005</v>
      </c>
    </row>
    <row r="46" spans="1:8">
      <c r="A46" s="144"/>
      <c r="B46" s="146"/>
      <c r="C46" s="115"/>
      <c r="D46" s="15" t="s">
        <v>7</v>
      </c>
      <c r="E46" s="2" t="str">
        <f>E35</f>
        <v>MD352626</v>
      </c>
      <c r="F46" s="2">
        <v>1</v>
      </c>
      <c r="G46" s="68">
        <f>G35</f>
        <v>753</v>
      </c>
      <c r="H46" s="29">
        <f t="shared" ref="H46:H54" si="3">F46*G46</f>
        <v>753</v>
      </c>
    </row>
    <row r="47" spans="1:8">
      <c r="A47" s="144"/>
      <c r="B47" s="146"/>
      <c r="C47" s="115"/>
      <c r="D47" s="15" t="s">
        <v>8</v>
      </c>
      <c r="E47" s="2" t="str">
        <f>E36</f>
        <v>7803A028</v>
      </c>
      <c r="F47" s="2">
        <v>1</v>
      </c>
      <c r="G47" s="68">
        <f>G36</f>
        <v>1310</v>
      </c>
      <c r="H47" s="29">
        <f t="shared" si="3"/>
        <v>1310</v>
      </c>
    </row>
    <row r="48" spans="1:8">
      <c r="A48" s="144"/>
      <c r="B48" s="146"/>
      <c r="C48" s="115"/>
      <c r="D48" s="17"/>
      <c r="E48" s="2"/>
      <c r="F48" s="2"/>
      <c r="G48" s="2"/>
      <c r="H48" s="29">
        <f t="shared" si="3"/>
        <v>0</v>
      </c>
    </row>
    <row r="49" spans="1:8">
      <c r="A49" s="144"/>
      <c r="B49" s="146"/>
      <c r="C49" s="115"/>
      <c r="D49" s="15"/>
      <c r="E49" s="2"/>
      <c r="F49" s="2"/>
      <c r="G49" s="2"/>
      <c r="H49" s="29">
        <f t="shared" si="3"/>
        <v>0</v>
      </c>
    </row>
    <row r="50" spans="1:8">
      <c r="A50" s="144"/>
      <c r="B50" s="146"/>
      <c r="C50" s="115"/>
      <c r="D50" s="15"/>
      <c r="E50" s="2"/>
      <c r="F50" s="2"/>
      <c r="G50" s="2"/>
      <c r="H50" s="29">
        <f t="shared" si="3"/>
        <v>0</v>
      </c>
    </row>
    <row r="51" spans="1:8">
      <c r="A51" s="144"/>
      <c r="B51" s="146"/>
      <c r="C51" s="115"/>
      <c r="D51" s="15"/>
      <c r="E51" s="2"/>
      <c r="F51" s="2"/>
      <c r="G51" s="2"/>
      <c r="H51" s="29">
        <f t="shared" si="3"/>
        <v>0</v>
      </c>
    </row>
    <row r="52" spans="1:8">
      <c r="A52" s="144"/>
      <c r="B52" s="146"/>
      <c r="C52" s="115"/>
      <c r="D52" s="15"/>
      <c r="E52" s="2"/>
      <c r="F52" s="2"/>
      <c r="G52" s="2"/>
      <c r="H52" s="29">
        <f t="shared" si="3"/>
        <v>0</v>
      </c>
    </row>
    <row r="53" spans="1:8">
      <c r="A53" s="144"/>
      <c r="B53" s="146"/>
      <c r="C53" s="115"/>
      <c r="D53" s="15"/>
      <c r="E53" s="2"/>
      <c r="F53" s="2"/>
      <c r="G53" s="2"/>
      <c r="H53" s="29">
        <f t="shared" si="3"/>
        <v>0</v>
      </c>
    </row>
    <row r="54" spans="1:8" ht="14" thickBot="1">
      <c r="A54" s="144"/>
      <c r="B54" s="146"/>
      <c r="C54" s="115"/>
      <c r="D54" s="15"/>
      <c r="E54" s="2"/>
      <c r="F54" s="2"/>
      <c r="G54" s="2"/>
      <c r="H54" s="29">
        <f t="shared" si="3"/>
        <v>0</v>
      </c>
    </row>
    <row r="55" spans="1:8" ht="15" thickTop="1" thickBot="1">
      <c r="A55" s="144"/>
      <c r="B55" s="147"/>
      <c r="C55" s="116"/>
      <c r="D55" s="46" t="s">
        <v>11</v>
      </c>
      <c r="E55" s="2"/>
      <c r="F55" s="2"/>
      <c r="G55" s="2"/>
      <c r="H55" s="30">
        <f>SUM(H45:H54)</f>
        <v>5549.1540000000005</v>
      </c>
    </row>
    <row r="56" spans="1:8" ht="14" thickTop="1">
      <c r="A56" s="144"/>
      <c r="B56" s="133" t="str">
        <f>B7</f>
        <v>3,8 MIVEC</v>
      </c>
      <c r="C56" s="114" t="s">
        <v>1</v>
      </c>
      <c r="D56" s="47"/>
      <c r="E56" s="16"/>
      <c r="F56" s="16"/>
      <c r="G56" s="78"/>
      <c r="H56" s="29">
        <f>F56*G56</f>
        <v>0</v>
      </c>
    </row>
    <row r="57" spans="1:8">
      <c r="A57" s="144"/>
      <c r="B57" s="133"/>
      <c r="C57" s="115"/>
      <c r="D57" s="15"/>
      <c r="E57" s="3"/>
      <c r="F57" s="3"/>
      <c r="G57" s="71"/>
      <c r="H57" s="29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29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29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29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29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29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29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29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29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12"/>
      <c r="F66" s="112"/>
      <c r="G66" s="113"/>
      <c r="H66" s="30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'[2]Масла и технические жидкости'!$B$5</f>
        <v>Mobil-1 0W40</v>
      </c>
      <c r="F67" s="16">
        <v>4.9000000000000004</v>
      </c>
      <c r="G67" s="77">
        <f>'[2]Масла и технические жидкости'!$C$5</f>
        <v>711.46</v>
      </c>
      <c r="H67" s="29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[2]Запчасти!$B$148</f>
        <v>MD352626</v>
      </c>
      <c r="F68" s="3">
        <v>1</v>
      </c>
      <c r="G68" s="72">
        <f>[2]Запчасти!$C$148</f>
        <v>753</v>
      </c>
      <c r="H68" s="29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[2]Запчасти!$B$149</f>
        <v>7803A028</v>
      </c>
      <c r="F69" s="3">
        <v>1</v>
      </c>
      <c r="G69" s="72">
        <f>[2]Запчасти!$C$149</f>
        <v>1310</v>
      </c>
      <c r="H69" s="29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29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29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29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29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29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29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29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19"/>
      <c r="F77" s="119"/>
      <c r="G77" s="120"/>
      <c r="H77" s="30">
        <f>SUM(H67:H76)</f>
        <v>5549.1540000000005</v>
      </c>
    </row>
    <row r="78" spans="1:8" ht="15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1">
        <f>H22+G3</f>
        <v>13552.7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1">
        <f>H33+G4</f>
        <v>13552.7</v>
      </c>
    </row>
    <row r="80" spans="1:8" ht="15" thickTop="1" thickBot="1">
      <c r="A80" s="139"/>
      <c r="B80" s="137">
        <v>3</v>
      </c>
      <c r="C80" s="9" t="s">
        <v>1</v>
      </c>
      <c r="D80" s="83"/>
      <c r="E80" s="83"/>
      <c r="F80" s="83"/>
      <c r="G80" s="83"/>
      <c r="H80" s="31">
        <f>H44+G5</f>
        <v>9547.5540000000001</v>
      </c>
    </row>
    <row r="81" spans="1:8" ht="15" thickTop="1" thickBot="1">
      <c r="A81" s="139"/>
      <c r="B81" s="138"/>
      <c r="C81" s="9" t="s">
        <v>2</v>
      </c>
      <c r="D81" s="83"/>
      <c r="E81" s="83"/>
      <c r="F81" s="83"/>
      <c r="G81" s="83"/>
      <c r="H81" s="31">
        <f>H55+G6</f>
        <v>9547.5540000000001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1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1">
        <f>H77+G8</f>
        <v>9547.5540000000001</v>
      </c>
    </row>
    <row r="84" spans="1:8" ht="13.5" customHeight="1" thickTop="1" thickBot="1">
      <c r="A84" s="123" t="s">
        <v>77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2">
        <f>H78+G9+G10</f>
        <v>18800.600000000002</v>
      </c>
    </row>
    <row r="85" spans="1:8" ht="15" thickTop="1" thickBot="1">
      <c r="A85" s="123"/>
      <c r="B85" s="126"/>
      <c r="C85" s="12" t="s">
        <v>2</v>
      </c>
      <c r="D85" s="128"/>
      <c r="E85" s="128"/>
      <c r="F85" s="128"/>
      <c r="G85" s="128"/>
      <c r="H85" s="32">
        <f>H79+G9+G10</f>
        <v>18800.600000000002</v>
      </c>
    </row>
    <row r="86" spans="1:8" ht="15" thickTop="1" thickBot="1">
      <c r="A86" s="123"/>
      <c r="B86" s="131">
        <v>3</v>
      </c>
      <c r="C86" s="12" t="s">
        <v>1</v>
      </c>
      <c r="D86" s="6"/>
      <c r="E86" s="6"/>
      <c r="F86" s="6"/>
      <c r="G86" s="6"/>
      <c r="H86" s="32">
        <f>H80+G9+G10</f>
        <v>14795.454</v>
      </c>
    </row>
    <row r="87" spans="1:8" ht="15" thickTop="1" thickBot="1">
      <c r="A87" s="123"/>
      <c r="B87" s="132"/>
      <c r="C87" s="12" t="s">
        <v>2</v>
      </c>
      <c r="D87" s="6"/>
      <c r="E87" s="6"/>
      <c r="F87" s="6"/>
      <c r="G87" s="6"/>
      <c r="H87" s="32">
        <f>H81+G9+G10</f>
        <v>14795.454</v>
      </c>
    </row>
    <row r="88" spans="1:8" ht="15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2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2">
        <f>H83+G9+G10</f>
        <v>14795.454</v>
      </c>
    </row>
    <row r="90" spans="1:8" ht="14" thickTop="1"/>
  </sheetData>
  <mergeCells count="53">
    <mergeCell ref="G2:H2"/>
    <mergeCell ref="G3:H3"/>
    <mergeCell ref="G5:H5"/>
    <mergeCell ref="G6:H6"/>
    <mergeCell ref="E3:F8"/>
    <mergeCell ref="E9:F9"/>
    <mergeCell ref="G9:H9"/>
    <mergeCell ref="D1:H1"/>
    <mergeCell ref="A2:C2"/>
    <mergeCell ref="A1:C1"/>
    <mergeCell ref="A3:A8"/>
    <mergeCell ref="B3:B4"/>
    <mergeCell ref="B7:B8"/>
    <mergeCell ref="G4:H4"/>
    <mergeCell ref="G7:H7"/>
    <mergeCell ref="G8:H8"/>
    <mergeCell ref="E2:F2"/>
    <mergeCell ref="A9:A10"/>
    <mergeCell ref="B9:C9"/>
    <mergeCell ref="B10:C10"/>
    <mergeCell ref="B5:B6"/>
    <mergeCell ref="B56:B77"/>
    <mergeCell ref="B12:B33"/>
    <mergeCell ref="B80:B81"/>
    <mergeCell ref="A78:A83"/>
    <mergeCell ref="B78:B79"/>
    <mergeCell ref="B82:B83"/>
    <mergeCell ref="A12:A77"/>
    <mergeCell ref="B34:B55"/>
    <mergeCell ref="A84:A89"/>
    <mergeCell ref="B84:B85"/>
    <mergeCell ref="D84:G84"/>
    <mergeCell ref="D85:G85"/>
    <mergeCell ref="B88:B89"/>
    <mergeCell ref="D88:G88"/>
    <mergeCell ref="D89:G89"/>
    <mergeCell ref="B86:B87"/>
    <mergeCell ref="D82:G82"/>
    <mergeCell ref="D83:G83"/>
    <mergeCell ref="C56:C66"/>
    <mergeCell ref="E66:G66"/>
    <mergeCell ref="E77:G77"/>
    <mergeCell ref="D79:G79"/>
    <mergeCell ref="D78:G78"/>
    <mergeCell ref="C67:C77"/>
    <mergeCell ref="E10:F10"/>
    <mergeCell ref="G10:H10"/>
    <mergeCell ref="E22:G22"/>
    <mergeCell ref="E33:G33"/>
    <mergeCell ref="C45:C55"/>
    <mergeCell ref="C12:C22"/>
    <mergeCell ref="C34:C44"/>
    <mergeCell ref="C23:C33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workbookViewId="0">
      <selection activeCell="J4" sqref="J4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21.2851562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56" t="str">
        <f>ТО15000!A1</f>
        <v>Pajero IV (BK)</v>
      </c>
      <c r="B1" s="157"/>
      <c r="C1" s="157"/>
      <c r="D1" s="152" t="s">
        <v>19</v>
      </c>
      <c r="E1" s="153"/>
      <c r="F1" s="153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ТО15000!B3</f>
        <v>3,2 DI-D</v>
      </c>
      <c r="C3" s="6" t="s">
        <v>1</v>
      </c>
      <c r="D3" s="42">
        <v>2.8</v>
      </c>
      <c r="E3" s="181">
        <f>ТО15000!E3</f>
        <v>2499</v>
      </c>
      <c r="F3" s="182"/>
      <c r="G3" s="160">
        <f>D3*E3</f>
        <v>6997.2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2.6</v>
      </c>
      <c r="E4" s="183"/>
      <c r="F4" s="184"/>
      <c r="G4" s="160">
        <f>D4*E3</f>
        <v>6497.4000000000005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2.2999999999999998</v>
      </c>
      <c r="E5" s="183"/>
      <c r="F5" s="184"/>
      <c r="G5" s="160">
        <f>D5*E3</f>
        <v>5747.7</v>
      </c>
      <c r="H5" s="1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2.1</v>
      </c>
      <c r="E6" s="183"/>
      <c r="F6" s="184"/>
      <c r="G6" s="160">
        <f>D6*E3</f>
        <v>5247.9000000000005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ТО15000!B7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2.1</v>
      </c>
      <c r="E8" s="185"/>
      <c r="F8" s="186"/>
      <c r="G8" s="162">
        <f>D8*E3</f>
        <v>5247.9000000000005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/>
      <c r="C9" s="153"/>
      <c r="D9" s="15"/>
      <c r="E9" s="148"/>
      <c r="F9" s="149"/>
      <c r="G9" s="150"/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ТО15000!B12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 t="shared" ref="H12:H17" si="0">F12*G12</f>
        <v>4854.6000000000004</v>
      </c>
    </row>
    <row r="13" spans="1:21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 t="shared" si="0"/>
        <v>858</v>
      </c>
    </row>
    <row r="14" spans="1:21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 t="shared" si="0"/>
        <v>1310</v>
      </c>
    </row>
    <row r="15" spans="1:21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si="0"/>
        <v>1782</v>
      </c>
    </row>
    <row r="16" spans="1:21" ht="26">
      <c r="A16" s="135"/>
      <c r="B16" s="135"/>
      <c r="C16" s="115"/>
      <c r="D16" s="15" t="s">
        <v>21</v>
      </c>
      <c r="E16" s="3" t="s">
        <v>68</v>
      </c>
      <c r="F16" s="3">
        <v>1</v>
      </c>
      <c r="G16" s="72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15" t="s">
        <v>22</v>
      </c>
      <c r="E17" s="3" t="s">
        <v>64</v>
      </c>
      <c r="F17" s="3">
        <v>1</v>
      </c>
      <c r="G17" s="72">
        <f>[2]Запчасти!$C$156</f>
        <v>1993</v>
      </c>
      <c r="H17" s="35">
        <f t="shared" si="0"/>
        <v>1993</v>
      </c>
    </row>
    <row r="18" spans="1:8">
      <c r="A18" s="135"/>
      <c r="B18" s="135"/>
      <c r="C18" s="115"/>
      <c r="D18" s="15"/>
      <c r="E18" s="3"/>
      <c r="F18" s="3"/>
      <c r="G18" s="73"/>
      <c r="H18" s="35">
        <f>F18*G18</f>
        <v>0</v>
      </c>
    </row>
    <row r="19" spans="1:8">
      <c r="A19" s="135"/>
      <c r="B19" s="135"/>
      <c r="C19" s="115"/>
      <c r="D19" s="15"/>
      <c r="E19" s="3"/>
      <c r="F19" s="3"/>
      <c r="G19" s="73"/>
      <c r="H19" s="35">
        <f>F19*G19</f>
        <v>0</v>
      </c>
    </row>
    <row r="20" spans="1:8" ht="14" thickBot="1">
      <c r="A20" s="135"/>
      <c r="B20" s="135"/>
      <c r="C20" s="115"/>
      <c r="D20" s="15"/>
      <c r="E20" s="3"/>
      <c r="F20" s="3"/>
      <c r="G20" s="73"/>
      <c r="H20" s="35">
        <f>F20*G20</f>
        <v>0</v>
      </c>
    </row>
    <row r="21" spans="1:8" ht="15" thickTop="1" thickBot="1">
      <c r="A21" s="135"/>
      <c r="B21" s="135"/>
      <c r="C21" s="116"/>
      <c r="D21" s="46" t="s">
        <v>11</v>
      </c>
      <c r="E21" s="112"/>
      <c r="F21" s="112"/>
      <c r="G21" s="113"/>
      <c r="H21" s="36">
        <f>SUM(H12:H20)</f>
        <v>11072.6</v>
      </c>
    </row>
    <row r="22" spans="1:8" ht="14" thickTop="1">
      <c r="A22" s="135"/>
      <c r="B22" s="135"/>
      <c r="C22" s="114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 t="shared" ref="H22:H30" si="1">F22*G22</f>
        <v>4854.6000000000004</v>
      </c>
    </row>
    <row r="23" spans="1:8">
      <c r="A23" s="135"/>
      <c r="B23" s="13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si="1"/>
        <v>858</v>
      </c>
    </row>
    <row r="24" spans="1:8">
      <c r="A24" s="135"/>
      <c r="B24" s="13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35"/>
      <c r="B25" s="13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 ht="26.25" customHeight="1">
      <c r="A26" s="135"/>
      <c r="B26" s="135"/>
      <c r="C26" s="115"/>
      <c r="D26" s="15" t="s">
        <v>69</v>
      </c>
      <c r="E26" s="3" t="s">
        <v>68</v>
      </c>
      <c r="F26" s="3">
        <v>1</v>
      </c>
      <c r="G26" s="71">
        <f>'[2]Масла и технические жидкости'!$C$6</f>
        <v>275</v>
      </c>
      <c r="H26" s="35">
        <f t="shared" si="1"/>
        <v>275</v>
      </c>
    </row>
    <row r="27" spans="1:8">
      <c r="A27" s="135"/>
      <c r="B27" s="135"/>
      <c r="C27" s="115"/>
      <c r="D27" s="15" t="s">
        <v>22</v>
      </c>
      <c r="E27" s="3" t="s">
        <v>64</v>
      </c>
      <c r="F27" s="3">
        <v>1</v>
      </c>
      <c r="G27" s="71">
        <f>[2]Запчасти!$C$156</f>
        <v>1993</v>
      </c>
      <c r="H27" s="35">
        <f t="shared" si="1"/>
        <v>1993</v>
      </c>
    </row>
    <row r="28" spans="1:8">
      <c r="A28" s="135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>
      <c r="A29" s="135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4" thickBot="1">
      <c r="A30" s="135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 ht="15" thickTop="1" thickBot="1">
      <c r="A31" s="135"/>
      <c r="B31" s="136"/>
      <c r="C31" s="116"/>
      <c r="D31" s="46" t="s">
        <v>11</v>
      </c>
      <c r="E31" s="112"/>
      <c r="F31" s="112"/>
      <c r="G31" s="113"/>
      <c r="H31" s="36">
        <f>SUM(H22:H30)</f>
        <v>11072.6</v>
      </c>
    </row>
    <row r="32" spans="1:8" ht="14" thickTop="1">
      <c r="A32" s="135"/>
      <c r="B32" s="180">
        <v>3</v>
      </c>
      <c r="C32" s="114" t="s">
        <v>1</v>
      </c>
      <c r="D32" s="92" t="s">
        <v>4</v>
      </c>
      <c r="E32" s="69" t="str">
        <f>'[2]Масла и технические жидкости'!$B$5</f>
        <v>Mobil-1 0W40</v>
      </c>
      <c r="F32" s="69">
        <v>4.9000000000000004</v>
      </c>
      <c r="G32" s="78">
        <f>'[2]Масла и технические жидкости'!$C$5</f>
        <v>711.46</v>
      </c>
      <c r="H32" s="35">
        <f>F32*G32</f>
        <v>3486.1540000000005</v>
      </c>
    </row>
    <row r="33" spans="1:8">
      <c r="A33" s="135"/>
      <c r="B33" s="146"/>
      <c r="C33" s="115"/>
      <c r="D33" s="70" t="s">
        <v>7</v>
      </c>
      <c r="E33" s="62" t="str">
        <f>[2]Запчасти!$B$148</f>
        <v>MD352626</v>
      </c>
      <c r="F33" s="62">
        <v>1</v>
      </c>
      <c r="G33" s="71">
        <f>[2]Запчасти!$C$148</f>
        <v>753</v>
      </c>
      <c r="H33" s="35">
        <f t="shared" ref="H33:H40" si="2">F33*G33</f>
        <v>753</v>
      </c>
    </row>
    <row r="34" spans="1:8">
      <c r="A34" s="135"/>
      <c r="B34" s="146"/>
      <c r="C34" s="115"/>
      <c r="D34" s="70" t="s">
        <v>8</v>
      </c>
      <c r="E34" s="62" t="str">
        <f>[2]Запчасти!$B$149</f>
        <v>7803A028</v>
      </c>
      <c r="F34" s="62">
        <v>1</v>
      </c>
      <c r="G34" s="71">
        <f>[2]Запчасти!$C$149</f>
        <v>1310</v>
      </c>
      <c r="H34" s="35">
        <f t="shared" si="2"/>
        <v>1310</v>
      </c>
    </row>
    <row r="35" spans="1:8" ht="26">
      <c r="A35" s="135"/>
      <c r="B35" s="146"/>
      <c r="C35" s="115"/>
      <c r="D35" s="15" t="s">
        <v>21</v>
      </c>
      <c r="E35" s="62" t="str">
        <f>'[2]Масла и технические жидкости'!$B$6</f>
        <v>Mobil DOT4</v>
      </c>
      <c r="F35" s="62">
        <v>1</v>
      </c>
      <c r="G35" s="71">
        <f>'[2]Масла и технические жидкости'!$C$6</f>
        <v>275</v>
      </c>
      <c r="H35" s="35">
        <f t="shared" si="2"/>
        <v>275</v>
      </c>
    </row>
    <row r="36" spans="1:8">
      <c r="A36" s="135"/>
      <c r="B36" s="146"/>
      <c r="C36" s="115"/>
      <c r="D36" s="70" t="s">
        <v>22</v>
      </c>
      <c r="E36" s="62" t="str">
        <f>[2]Запчасти!$B$150</f>
        <v>MR571476</v>
      </c>
      <c r="F36" s="62">
        <v>1</v>
      </c>
      <c r="G36" s="71">
        <f>[2]Запчасти!$C$150</f>
        <v>2159</v>
      </c>
      <c r="H36" s="35">
        <f t="shared" si="2"/>
        <v>2159</v>
      </c>
    </row>
    <row r="37" spans="1:8">
      <c r="A37" s="135"/>
      <c r="B37" s="146"/>
      <c r="C37" s="115"/>
      <c r="D37" s="15"/>
      <c r="E37" s="2"/>
      <c r="F37" s="2"/>
      <c r="G37" s="2"/>
      <c r="H37" s="35">
        <f t="shared" si="2"/>
        <v>0</v>
      </c>
    </row>
    <row r="38" spans="1:8">
      <c r="A38" s="135"/>
      <c r="B38" s="146"/>
      <c r="C38" s="115"/>
      <c r="D38" s="15"/>
      <c r="E38" s="2"/>
      <c r="F38" s="2"/>
      <c r="G38" s="2"/>
      <c r="H38" s="35">
        <f t="shared" si="2"/>
        <v>0</v>
      </c>
    </row>
    <row r="39" spans="1:8">
      <c r="A39" s="135"/>
      <c r="B39" s="146"/>
      <c r="C39" s="115"/>
      <c r="D39" s="15"/>
      <c r="E39" s="2"/>
      <c r="F39" s="2"/>
      <c r="G39" s="2"/>
      <c r="H39" s="35">
        <f t="shared" si="2"/>
        <v>0</v>
      </c>
    </row>
    <row r="40" spans="1:8" ht="14" thickBot="1">
      <c r="A40" s="135"/>
      <c r="B40" s="146"/>
      <c r="C40" s="115"/>
      <c r="D40" s="15"/>
      <c r="E40" s="2"/>
      <c r="F40" s="2"/>
      <c r="G40" s="2"/>
      <c r="H40" s="35">
        <f t="shared" si="2"/>
        <v>0</v>
      </c>
    </row>
    <row r="41" spans="1:8" ht="15" thickTop="1" thickBot="1">
      <c r="A41" s="135"/>
      <c r="B41" s="146"/>
      <c r="C41" s="116"/>
      <c r="D41" s="46" t="s">
        <v>11</v>
      </c>
      <c r="E41" s="84"/>
      <c r="F41" s="84"/>
      <c r="G41" s="84"/>
      <c r="H41" s="36">
        <f>SUM(H32:H40)</f>
        <v>7983.1540000000005</v>
      </c>
    </row>
    <row r="42" spans="1:8" ht="14" thickTop="1">
      <c r="A42" s="135"/>
      <c r="B42" s="146"/>
      <c r="C42" s="114" t="s">
        <v>2</v>
      </c>
      <c r="D42" s="92" t="s">
        <v>4</v>
      </c>
      <c r="E42" s="69" t="str">
        <f>'[2]Масла и технические жидкости'!$B$5</f>
        <v>Mobil-1 0W40</v>
      </c>
      <c r="F42" s="69">
        <v>4.9000000000000004</v>
      </c>
      <c r="G42" s="78">
        <f>'[2]Масла и технические жидкости'!$C$5</f>
        <v>711.46</v>
      </c>
      <c r="H42" s="35">
        <f>F42*G42</f>
        <v>3486.1540000000005</v>
      </c>
    </row>
    <row r="43" spans="1:8">
      <c r="A43" s="135"/>
      <c r="B43" s="146"/>
      <c r="C43" s="115"/>
      <c r="D43" s="70" t="s">
        <v>7</v>
      </c>
      <c r="E43" s="62" t="str">
        <f>[2]Запчасти!$B$148</f>
        <v>MD352626</v>
      </c>
      <c r="F43" s="62">
        <v>1</v>
      </c>
      <c r="G43" s="71">
        <f>[2]Запчасти!$C$148</f>
        <v>753</v>
      </c>
      <c r="H43" s="35">
        <f t="shared" ref="H43:H50" si="3">F43*G43</f>
        <v>753</v>
      </c>
    </row>
    <row r="44" spans="1:8">
      <c r="A44" s="135"/>
      <c r="B44" s="146"/>
      <c r="C44" s="115"/>
      <c r="D44" s="70" t="s">
        <v>8</v>
      </c>
      <c r="E44" s="62" t="str">
        <f>[2]Запчасти!$B$149</f>
        <v>7803A028</v>
      </c>
      <c r="F44" s="62">
        <v>1</v>
      </c>
      <c r="G44" s="71">
        <f>[2]Запчасти!$C$149</f>
        <v>1310</v>
      </c>
      <c r="H44" s="35">
        <f t="shared" si="3"/>
        <v>1310</v>
      </c>
    </row>
    <row r="45" spans="1:8" ht="25.5" customHeight="1">
      <c r="A45" s="135"/>
      <c r="B45" s="146"/>
      <c r="C45" s="115"/>
      <c r="D45" s="70" t="s">
        <v>69</v>
      </c>
      <c r="E45" s="62" t="str">
        <f>'[2]Масла и технические жидкости'!$B$6</f>
        <v>Mobil DOT4</v>
      </c>
      <c r="F45" s="62">
        <v>1</v>
      </c>
      <c r="G45" s="71">
        <f>'[2]Масла и технические жидкости'!$C$6</f>
        <v>275</v>
      </c>
      <c r="H45" s="35">
        <f t="shared" si="3"/>
        <v>275</v>
      </c>
    </row>
    <row r="46" spans="1:8">
      <c r="A46" s="135"/>
      <c r="B46" s="146"/>
      <c r="C46" s="115"/>
      <c r="D46" s="70" t="s">
        <v>22</v>
      </c>
      <c r="E46" s="62" t="str">
        <f>[2]Запчасти!$B$150</f>
        <v>MR571476</v>
      </c>
      <c r="F46" s="62">
        <v>1</v>
      </c>
      <c r="G46" s="71">
        <f>[2]Запчасти!$C$150</f>
        <v>2159</v>
      </c>
      <c r="H46" s="35">
        <f t="shared" si="3"/>
        <v>2159</v>
      </c>
    </row>
    <row r="47" spans="1:8">
      <c r="A47" s="135"/>
      <c r="B47" s="146"/>
      <c r="C47" s="115"/>
      <c r="D47" s="15"/>
      <c r="E47" s="2"/>
      <c r="F47" s="2"/>
      <c r="G47" s="2"/>
      <c r="H47" s="35">
        <f t="shared" si="3"/>
        <v>0</v>
      </c>
    </row>
    <row r="48" spans="1:8">
      <c r="A48" s="135"/>
      <c r="B48" s="146"/>
      <c r="C48" s="115"/>
      <c r="D48" s="15"/>
      <c r="E48" s="2"/>
      <c r="F48" s="2"/>
      <c r="G48" s="2"/>
      <c r="H48" s="35">
        <f t="shared" si="3"/>
        <v>0</v>
      </c>
    </row>
    <row r="49" spans="1:8">
      <c r="A49" s="135"/>
      <c r="B49" s="146"/>
      <c r="C49" s="115"/>
      <c r="D49" s="15"/>
      <c r="E49" s="2"/>
      <c r="F49" s="2"/>
      <c r="G49" s="2"/>
      <c r="H49" s="35">
        <f t="shared" si="3"/>
        <v>0</v>
      </c>
    </row>
    <row r="50" spans="1:8" ht="14" thickBot="1">
      <c r="A50" s="135"/>
      <c r="B50" s="146"/>
      <c r="C50" s="115"/>
      <c r="D50" s="15"/>
      <c r="E50" s="2"/>
      <c r="F50" s="2"/>
      <c r="G50" s="2"/>
      <c r="H50" s="35">
        <f t="shared" si="3"/>
        <v>0</v>
      </c>
    </row>
    <row r="51" spans="1:8" ht="15" thickTop="1" thickBot="1">
      <c r="A51" s="135"/>
      <c r="B51" s="147"/>
      <c r="C51" s="116"/>
      <c r="D51" s="46" t="s">
        <v>11</v>
      </c>
      <c r="E51" s="2"/>
      <c r="F51" s="2"/>
      <c r="G51" s="2"/>
      <c r="H51" s="36">
        <f>SUM(H42:H50)</f>
        <v>7983.1540000000005</v>
      </c>
    </row>
    <row r="52" spans="1:8" ht="14" thickTop="1">
      <c r="A52" s="135"/>
      <c r="B52" s="179" t="str">
        <f>ТО15000!B56</f>
        <v>3,8 MIVEC</v>
      </c>
      <c r="C52" s="114" t="s">
        <v>1</v>
      </c>
      <c r="D52" s="47"/>
      <c r="E52" s="16"/>
      <c r="F52" s="16"/>
      <c r="G52" s="79"/>
      <c r="H52" s="35">
        <f>F52*G52</f>
        <v>0</v>
      </c>
    </row>
    <row r="53" spans="1:8">
      <c r="A53" s="135"/>
      <c r="B53" s="115"/>
      <c r="C53" s="115"/>
      <c r="D53" s="15"/>
      <c r="E53" s="3"/>
      <c r="F53" s="3"/>
      <c r="G53" s="73"/>
      <c r="H53" s="35">
        <f t="shared" ref="H53:H60" si="4">F53*G53</f>
        <v>0</v>
      </c>
    </row>
    <row r="54" spans="1:8">
      <c r="A54" s="135"/>
      <c r="B54" s="115"/>
      <c r="C54" s="115"/>
      <c r="D54" s="15"/>
      <c r="E54" s="3"/>
      <c r="F54" s="3"/>
      <c r="G54" s="73"/>
      <c r="H54" s="35">
        <f t="shared" si="4"/>
        <v>0</v>
      </c>
    </row>
    <row r="55" spans="1:8">
      <c r="A55" s="135"/>
      <c r="B55" s="115"/>
      <c r="C55" s="115"/>
      <c r="D55" s="15"/>
      <c r="E55" s="3"/>
      <c r="F55" s="3"/>
      <c r="G55" s="73"/>
      <c r="H55" s="35">
        <f t="shared" si="4"/>
        <v>0</v>
      </c>
    </row>
    <row r="56" spans="1:8">
      <c r="A56" s="135"/>
      <c r="B56" s="115"/>
      <c r="C56" s="115"/>
      <c r="D56" s="15"/>
      <c r="E56" s="3"/>
      <c r="F56" s="3"/>
      <c r="G56" s="71"/>
      <c r="H56" s="35">
        <f t="shared" si="4"/>
        <v>0</v>
      </c>
    </row>
    <row r="57" spans="1:8">
      <c r="A57" s="135"/>
      <c r="B57" s="115"/>
      <c r="C57" s="115"/>
      <c r="D57" s="15"/>
      <c r="E57" s="3"/>
      <c r="F57" s="3"/>
      <c r="G57" s="73"/>
      <c r="H57" s="35">
        <f t="shared" si="4"/>
        <v>0</v>
      </c>
    </row>
    <row r="58" spans="1:8">
      <c r="A58" s="135"/>
      <c r="B58" s="115"/>
      <c r="C58" s="115"/>
      <c r="D58" s="15"/>
      <c r="E58" s="3"/>
      <c r="F58" s="3"/>
      <c r="G58" s="73"/>
      <c r="H58" s="35">
        <f t="shared" si="4"/>
        <v>0</v>
      </c>
    </row>
    <row r="59" spans="1:8">
      <c r="A59" s="135"/>
      <c r="B59" s="115"/>
      <c r="C59" s="115"/>
      <c r="D59" s="15"/>
      <c r="E59" s="3"/>
      <c r="F59" s="3"/>
      <c r="G59" s="73"/>
      <c r="H59" s="35">
        <f t="shared" si="4"/>
        <v>0</v>
      </c>
    </row>
    <row r="60" spans="1:8" ht="14" thickBot="1">
      <c r="A60" s="135"/>
      <c r="B60" s="115"/>
      <c r="C60" s="115"/>
      <c r="D60" s="15"/>
      <c r="E60" s="3"/>
      <c r="F60" s="3"/>
      <c r="G60" s="73"/>
      <c r="H60" s="35">
        <f t="shared" si="4"/>
        <v>0</v>
      </c>
    </row>
    <row r="61" spans="1:8" ht="15" thickTop="1" thickBot="1">
      <c r="A61" s="135"/>
      <c r="B61" s="115"/>
      <c r="C61" s="116"/>
      <c r="D61" s="46" t="s">
        <v>11</v>
      </c>
      <c r="E61" s="112"/>
      <c r="F61" s="112"/>
      <c r="G61" s="113"/>
      <c r="H61" s="36">
        <f>SUM(H52:H60)</f>
        <v>0</v>
      </c>
    </row>
    <row r="62" spans="1:8" ht="14" thickTop="1">
      <c r="A62" s="135"/>
      <c r="B62" s="115"/>
      <c r="C62" s="114" t="s">
        <v>2</v>
      </c>
      <c r="D62" s="47" t="s">
        <v>4</v>
      </c>
      <c r="E62" s="16" t="str">
        <f>'[2]Масла и технические жидкости'!$B$5</f>
        <v>Mobil-1 0W40</v>
      </c>
      <c r="F62" s="16">
        <v>4.9000000000000004</v>
      </c>
      <c r="G62" s="78">
        <f>'[2]Масла и технические жидкости'!$C$5</f>
        <v>711.46</v>
      </c>
      <c r="H62" s="35">
        <f t="shared" ref="H62:H70" si="5">F62*G62</f>
        <v>3486.1540000000005</v>
      </c>
    </row>
    <row r="63" spans="1:8">
      <c r="A63" s="135"/>
      <c r="B63" s="115"/>
      <c r="C63" s="115"/>
      <c r="D63" s="15" t="s">
        <v>7</v>
      </c>
      <c r="E63" s="3" t="str">
        <f>[2]Запчасти!$B$148</f>
        <v>MD352626</v>
      </c>
      <c r="F63" s="3">
        <v>1</v>
      </c>
      <c r="G63" s="71">
        <f>[2]Запчасти!$C$148</f>
        <v>753</v>
      </c>
      <c r="H63" s="35">
        <f t="shared" si="5"/>
        <v>753</v>
      </c>
    </row>
    <row r="64" spans="1:8">
      <c r="A64" s="135"/>
      <c r="B64" s="115"/>
      <c r="C64" s="115"/>
      <c r="D64" s="15" t="s">
        <v>8</v>
      </c>
      <c r="E64" s="3" t="str">
        <f>[2]Запчасти!$B$149</f>
        <v>7803A028</v>
      </c>
      <c r="F64" s="3">
        <v>1</v>
      </c>
      <c r="G64" s="71">
        <f>[2]Запчасти!$C$149</f>
        <v>1310</v>
      </c>
      <c r="H64" s="35">
        <f t="shared" si="5"/>
        <v>1310</v>
      </c>
    </row>
    <row r="65" spans="1:8" ht="26.25" customHeight="1">
      <c r="A65" s="135"/>
      <c r="B65" s="115"/>
      <c r="C65" s="115"/>
      <c r="D65" s="15" t="s">
        <v>69</v>
      </c>
      <c r="E65" s="3" t="str">
        <f>'[2]Масла и технические жидкости'!$B$6</f>
        <v>Mobil DOT4</v>
      </c>
      <c r="F65" s="3">
        <v>1</v>
      </c>
      <c r="G65" s="72">
        <f>'[2]Масла и технические жидкости'!$C$6</f>
        <v>275</v>
      </c>
      <c r="H65" s="35">
        <f t="shared" si="5"/>
        <v>275</v>
      </c>
    </row>
    <row r="66" spans="1:8">
      <c r="A66" s="135"/>
      <c r="B66" s="115"/>
      <c r="C66" s="115"/>
      <c r="D66" s="15" t="s">
        <v>22</v>
      </c>
      <c r="E66" s="3" t="str">
        <f>[2]Запчасти!$B$150</f>
        <v>MR571476</v>
      </c>
      <c r="F66" s="3">
        <v>1</v>
      </c>
      <c r="G66" s="72">
        <f>[2]Запчасти!$C$150</f>
        <v>2159</v>
      </c>
      <c r="H66" s="35">
        <f t="shared" si="5"/>
        <v>2159</v>
      </c>
    </row>
    <row r="67" spans="1:8">
      <c r="A67" s="135"/>
      <c r="B67" s="115"/>
      <c r="C67" s="115"/>
      <c r="D67" s="15"/>
      <c r="E67" s="3"/>
      <c r="F67" s="3"/>
      <c r="G67" s="73"/>
      <c r="H67" s="35">
        <f t="shared" si="5"/>
        <v>0</v>
      </c>
    </row>
    <row r="68" spans="1:8">
      <c r="A68" s="135"/>
      <c r="B68" s="115"/>
      <c r="C68" s="115"/>
      <c r="D68" s="15"/>
      <c r="E68" s="3"/>
      <c r="F68" s="3"/>
      <c r="G68" s="73"/>
      <c r="H68" s="35">
        <f t="shared" si="5"/>
        <v>0</v>
      </c>
    </row>
    <row r="69" spans="1:8">
      <c r="A69" s="135"/>
      <c r="B69" s="115"/>
      <c r="C69" s="115"/>
      <c r="D69" s="15"/>
      <c r="E69" s="3"/>
      <c r="F69" s="3"/>
      <c r="G69" s="73"/>
      <c r="H69" s="35">
        <f t="shared" si="5"/>
        <v>0</v>
      </c>
    </row>
    <row r="70" spans="1:8" ht="14" thickBot="1">
      <c r="A70" s="135"/>
      <c r="B70" s="115"/>
      <c r="C70" s="115"/>
      <c r="D70" s="15"/>
      <c r="E70" s="3"/>
      <c r="F70" s="3"/>
      <c r="G70" s="73"/>
      <c r="H70" s="35">
        <f t="shared" si="5"/>
        <v>0</v>
      </c>
    </row>
    <row r="71" spans="1:8" ht="15" thickTop="1" thickBot="1">
      <c r="A71" s="136"/>
      <c r="B71" s="122"/>
      <c r="C71" s="122"/>
      <c r="D71" s="44" t="s">
        <v>11</v>
      </c>
      <c r="E71" s="119"/>
      <c r="F71" s="119"/>
      <c r="G71" s="120"/>
      <c r="H71" s="36">
        <f>SUM(H62:H70)</f>
        <v>7983.1540000000005</v>
      </c>
    </row>
    <row r="72" spans="1:8" ht="15" thickTop="1" thickBot="1">
      <c r="A72" s="139" t="s">
        <v>76</v>
      </c>
      <c r="B72" s="141" t="str">
        <f>B12</f>
        <v>3,2 DI-D</v>
      </c>
      <c r="C72" s="8" t="s">
        <v>1</v>
      </c>
      <c r="D72" s="121"/>
      <c r="E72" s="121"/>
      <c r="F72" s="121"/>
      <c r="G72" s="121"/>
      <c r="H72" s="37">
        <f>H21+G3</f>
        <v>18069.8</v>
      </c>
    </row>
    <row r="73" spans="1:8" ht="15" thickTop="1" thickBot="1">
      <c r="A73" s="139"/>
      <c r="B73" s="142"/>
      <c r="C73" s="9" t="s">
        <v>2</v>
      </c>
      <c r="D73" s="117"/>
      <c r="E73" s="117"/>
      <c r="F73" s="117"/>
      <c r="G73" s="117"/>
      <c r="H73" s="37">
        <f>H31+G4</f>
        <v>17570</v>
      </c>
    </row>
    <row r="74" spans="1:8" ht="15" thickTop="1" thickBot="1">
      <c r="A74" s="139"/>
      <c r="B74" s="177">
        <v>3</v>
      </c>
      <c r="C74" s="9" t="s">
        <v>1</v>
      </c>
      <c r="D74" s="83"/>
      <c r="E74" s="83"/>
      <c r="F74" s="83"/>
      <c r="G74" s="83"/>
      <c r="H74" s="37">
        <f>H41+G5</f>
        <v>13730.853999999999</v>
      </c>
    </row>
    <row r="75" spans="1:8" ht="15" thickTop="1" thickBot="1">
      <c r="A75" s="139"/>
      <c r="B75" s="178"/>
      <c r="C75" s="9" t="s">
        <v>2</v>
      </c>
      <c r="D75" s="83"/>
      <c r="E75" s="83"/>
      <c r="F75" s="83"/>
      <c r="G75" s="83"/>
      <c r="H75" s="37">
        <f>H51+G6</f>
        <v>13231.054</v>
      </c>
    </row>
    <row r="76" spans="1:8" ht="15" thickTop="1" thickBot="1">
      <c r="A76" s="139"/>
      <c r="B76" s="142" t="str">
        <f>B52</f>
        <v>3,8 MIVEC</v>
      </c>
      <c r="C76" s="9" t="s">
        <v>1</v>
      </c>
      <c r="D76" s="117"/>
      <c r="E76" s="117"/>
      <c r="F76" s="117"/>
      <c r="G76" s="117"/>
      <c r="H76" s="37"/>
    </row>
    <row r="77" spans="1:8" ht="15" thickTop="1" thickBot="1">
      <c r="A77" s="140"/>
      <c r="B77" s="143"/>
      <c r="C77" s="10" t="s">
        <v>2</v>
      </c>
      <c r="D77" s="118"/>
      <c r="E77" s="118"/>
      <c r="F77" s="118"/>
      <c r="G77" s="118"/>
      <c r="H77" s="37">
        <f>H71+G8</f>
        <v>13231.054</v>
      </c>
    </row>
    <row r="78" spans="1:8" ht="13.5" customHeight="1" thickTop="1" thickBot="1">
      <c r="A78" s="123" t="s">
        <v>77</v>
      </c>
      <c r="B78" s="125" t="str">
        <f>B12</f>
        <v>3,2 DI-D</v>
      </c>
      <c r="C78" s="11" t="s">
        <v>1</v>
      </c>
      <c r="D78" s="127"/>
      <c r="E78" s="127"/>
      <c r="F78" s="127"/>
      <c r="G78" s="127"/>
      <c r="H78" s="38">
        <f>H72+G10</f>
        <v>19319.3</v>
      </c>
    </row>
    <row r="79" spans="1:8" ht="15" thickTop="1" thickBot="1">
      <c r="A79" s="123"/>
      <c r="B79" s="126"/>
      <c r="C79" s="12" t="s">
        <v>2</v>
      </c>
      <c r="D79" s="128"/>
      <c r="E79" s="128"/>
      <c r="F79" s="128"/>
      <c r="G79" s="128"/>
      <c r="H79" s="38">
        <f>H73+G10</f>
        <v>18819.5</v>
      </c>
    </row>
    <row r="80" spans="1:8" ht="15" thickTop="1" thickBot="1">
      <c r="A80" s="123"/>
      <c r="B80" s="131">
        <v>3</v>
      </c>
      <c r="C80" s="12" t="s">
        <v>1</v>
      </c>
      <c r="D80" s="128"/>
      <c r="E80" s="128"/>
      <c r="F80" s="128"/>
      <c r="G80" s="172"/>
      <c r="H80" s="38">
        <f>H74+G10</f>
        <v>14980.353999999999</v>
      </c>
    </row>
    <row r="81" spans="1:8" ht="15" thickTop="1" thickBot="1">
      <c r="A81" s="123"/>
      <c r="B81" s="132"/>
      <c r="C81" s="12" t="s">
        <v>2</v>
      </c>
      <c r="D81" s="128"/>
      <c r="E81" s="128"/>
      <c r="F81" s="128"/>
      <c r="G81" s="172"/>
      <c r="H81" s="38">
        <f>H75+G10</f>
        <v>14480.554</v>
      </c>
    </row>
    <row r="82" spans="1:8" ht="15" thickTop="1" thickBot="1">
      <c r="A82" s="123"/>
      <c r="B82" s="126" t="str">
        <f>B52</f>
        <v>3,8 MIVEC</v>
      </c>
      <c r="C82" s="12" t="s">
        <v>1</v>
      </c>
      <c r="D82" s="128"/>
      <c r="E82" s="128"/>
      <c r="F82" s="128"/>
      <c r="G82" s="128"/>
      <c r="H82" s="38"/>
    </row>
    <row r="83" spans="1:8" ht="15" thickTop="1" thickBot="1">
      <c r="A83" s="124"/>
      <c r="B83" s="129"/>
      <c r="C83" s="13" t="s">
        <v>2</v>
      </c>
      <c r="D83" s="130"/>
      <c r="E83" s="130"/>
      <c r="F83" s="130"/>
      <c r="G83" s="130"/>
      <c r="H83" s="38">
        <f>H77+G10</f>
        <v>14480.554</v>
      </c>
    </row>
    <row r="84" spans="1:8" ht="14" thickTop="1"/>
  </sheetData>
  <mergeCells count="55">
    <mergeCell ref="A1:C1"/>
    <mergeCell ref="D1:H1"/>
    <mergeCell ref="A2:C2"/>
    <mergeCell ref="A3:A8"/>
    <mergeCell ref="B3:B4"/>
    <mergeCell ref="B7:B8"/>
    <mergeCell ref="G2:H2"/>
    <mergeCell ref="G3:H3"/>
    <mergeCell ref="G4:H4"/>
    <mergeCell ref="B5:B6"/>
    <mergeCell ref="G7:H7"/>
    <mergeCell ref="G8:H8"/>
    <mergeCell ref="E2:F2"/>
    <mergeCell ref="E3:F8"/>
    <mergeCell ref="G5:H5"/>
    <mergeCell ref="G6:H6"/>
    <mergeCell ref="C52:C61"/>
    <mergeCell ref="C62:C71"/>
    <mergeCell ref="A9:A10"/>
    <mergeCell ref="B9:C9"/>
    <mergeCell ref="B10:C10"/>
    <mergeCell ref="A12:A71"/>
    <mergeCell ref="B12:B31"/>
    <mergeCell ref="B52:B71"/>
    <mergeCell ref="C12:C21"/>
    <mergeCell ref="C22:C31"/>
    <mergeCell ref="B32:B51"/>
    <mergeCell ref="C32:C41"/>
    <mergeCell ref="C42:C51"/>
    <mergeCell ref="G9:H9"/>
    <mergeCell ref="G10:H10"/>
    <mergeCell ref="D77:G77"/>
    <mergeCell ref="E21:G21"/>
    <mergeCell ref="E31:G31"/>
    <mergeCell ref="E61:G61"/>
    <mergeCell ref="E71:G71"/>
    <mergeCell ref="D76:G76"/>
    <mergeCell ref="E9:F9"/>
    <mergeCell ref="E10:F10"/>
    <mergeCell ref="A72:A77"/>
    <mergeCell ref="B72:B73"/>
    <mergeCell ref="A78:A83"/>
    <mergeCell ref="B78:B79"/>
    <mergeCell ref="D78:G78"/>
    <mergeCell ref="D79:G79"/>
    <mergeCell ref="B82:B83"/>
    <mergeCell ref="D82:G82"/>
    <mergeCell ref="D83:G83"/>
    <mergeCell ref="D80:G80"/>
    <mergeCell ref="B80:B81"/>
    <mergeCell ref="B74:B75"/>
    <mergeCell ref="D81:G81"/>
    <mergeCell ref="D72:G72"/>
    <mergeCell ref="D73:G73"/>
    <mergeCell ref="B76:B77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workbookViewId="0">
      <selection activeCell="J6" sqref="J6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" style="1" customWidth="1"/>
    <col min="4" max="4" width="19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23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ТО30000!B3</f>
        <v>3,2 DI-D</v>
      </c>
      <c r="C3" s="6" t="s">
        <v>1</v>
      </c>
      <c r="D3" s="42">
        <v>2.6</v>
      </c>
      <c r="E3" s="181">
        <f>[1]Лист1!$B$5</f>
        <v>2499</v>
      </c>
      <c r="F3" s="182"/>
      <c r="G3" s="160">
        <f>D3*E3</f>
        <v>6497.4000000000005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2.4</v>
      </c>
      <c r="E4" s="183"/>
      <c r="F4" s="184"/>
      <c r="G4" s="160">
        <f>D4*E3</f>
        <v>5997.5999999999995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88">
        <v>2</v>
      </c>
      <c r="E5" s="183"/>
      <c r="F5" s="184"/>
      <c r="G5" s="160">
        <f>D5*E3</f>
        <v>4998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1.9</v>
      </c>
      <c r="E6" s="183"/>
      <c r="F6" s="184"/>
      <c r="G6" s="160">
        <f>D6*E3</f>
        <v>4748.0999999999995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ТО30000!B7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1.9</v>
      </c>
      <c r="E8" s="185"/>
      <c r="F8" s="186"/>
      <c r="G8" s="162">
        <f>D8*E3</f>
        <v>4748.0999999999995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26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ТО30000!B12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 t="shared" ref="H12:H20" si="0">F12*G12</f>
        <v>4854.6000000000004</v>
      </c>
    </row>
    <row r="13" spans="1:21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 t="shared" si="0"/>
        <v>858</v>
      </c>
    </row>
    <row r="14" spans="1:21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 t="shared" si="0"/>
        <v>1310</v>
      </c>
    </row>
    <row r="15" spans="1:21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si="0"/>
        <v>1782</v>
      </c>
    </row>
    <row r="16" spans="1:21">
      <c r="A16" s="135"/>
      <c r="B16" s="135"/>
      <c r="C16" s="115"/>
      <c r="D16" s="15" t="s">
        <v>70</v>
      </c>
      <c r="E16" s="3" t="str">
        <f>'[2]Масла и технические жидкости'!$B$8</f>
        <v>Mobilube 1-SHC 75W90</v>
      </c>
      <c r="F16" s="3">
        <v>3.2</v>
      </c>
      <c r="G16" s="72">
        <f>'[2]Масла и технические жидкости'!$C$8</f>
        <v>648.33000000000004</v>
      </c>
      <c r="H16" s="35">
        <f t="shared" si="0"/>
        <v>2074.6560000000004</v>
      </c>
    </row>
    <row r="17" spans="1:8">
      <c r="A17" s="135"/>
      <c r="B17" s="135"/>
      <c r="C17" s="115"/>
      <c r="D17" s="15" t="s">
        <v>24</v>
      </c>
      <c r="E17" s="4" t="str">
        <f>'[2]Масла и технические жидкости'!$B$8</f>
        <v>Mobilube 1-SHC 75W90</v>
      </c>
      <c r="F17" s="3">
        <v>2.8</v>
      </c>
      <c r="G17" s="72">
        <f>'[2]Масла и технические жидкости'!$C$8</f>
        <v>648.33000000000004</v>
      </c>
      <c r="H17" s="35">
        <f t="shared" si="0"/>
        <v>1815.3240000000001</v>
      </c>
    </row>
    <row r="18" spans="1:8">
      <c r="A18" s="135"/>
      <c r="B18" s="135"/>
      <c r="C18" s="115"/>
      <c r="D18" s="48" t="s">
        <v>46</v>
      </c>
      <c r="E18" s="3" t="str">
        <f>'[2]Масла и технические жидкости'!$B$8</f>
        <v>Mobilube 1-SHC 75W90</v>
      </c>
      <c r="F18" s="3">
        <v>1.6</v>
      </c>
      <c r="G18" s="72">
        <f>'[2]Масла и технические жидкости'!$C$8</f>
        <v>648.33000000000004</v>
      </c>
      <c r="H18" s="35">
        <f t="shared" si="0"/>
        <v>1037.3280000000002</v>
      </c>
    </row>
    <row r="19" spans="1:8">
      <c r="A19" s="135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 ht="14" thickBot="1">
      <c r="A20" s="135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5" thickTop="1" thickBot="1">
      <c r="A21" s="135"/>
      <c r="B21" s="135"/>
      <c r="C21" s="116"/>
      <c r="D21" s="46" t="s">
        <v>11</v>
      </c>
      <c r="E21" s="112"/>
      <c r="F21" s="112"/>
      <c r="G21" s="113"/>
      <c r="H21" s="36">
        <f>SUM(H12:H20)</f>
        <v>13731.908000000001</v>
      </c>
    </row>
    <row r="22" spans="1:8" ht="14" thickTop="1">
      <c r="A22" s="135"/>
      <c r="B22" s="135"/>
      <c r="C22" s="114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35"/>
      <c r="B23" s="13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ref="H23:H29" si="1">F23*G23</f>
        <v>858</v>
      </c>
    </row>
    <row r="24" spans="1:8">
      <c r="A24" s="135"/>
      <c r="B24" s="13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35"/>
      <c r="B25" s="13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>
      <c r="A26" s="135"/>
      <c r="B26" s="135"/>
      <c r="C26" s="115"/>
      <c r="D26" s="15" t="s">
        <v>24</v>
      </c>
      <c r="E26" s="4" t="str">
        <f>'[2]Масла и технические жидкости'!$B$8</f>
        <v>Mobilube 1-SHC 75W90</v>
      </c>
      <c r="F26" s="3">
        <v>2.8</v>
      </c>
      <c r="G26" s="72">
        <f>'[2]Масла и технические жидкости'!$C$8</f>
        <v>648.33000000000004</v>
      </c>
      <c r="H26" s="35">
        <f t="shared" si="1"/>
        <v>1815.3240000000001</v>
      </c>
    </row>
    <row r="27" spans="1:8">
      <c r="A27" s="135"/>
      <c r="B27" s="135"/>
      <c r="C27" s="115"/>
      <c r="D27" s="48" t="s">
        <v>46</v>
      </c>
      <c r="E27" s="3" t="str">
        <f>'[2]Масла и технические жидкости'!$B$8</f>
        <v>Mobilube 1-SHC 75W90</v>
      </c>
      <c r="F27" s="3">
        <v>1.6</v>
      </c>
      <c r="G27" s="72">
        <f>'[2]Масла и технические жидкости'!$C$8</f>
        <v>648.33000000000004</v>
      </c>
      <c r="H27" s="35">
        <f t="shared" si="1"/>
        <v>1037.3280000000002</v>
      </c>
    </row>
    <row r="28" spans="1:8">
      <c r="A28" s="135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 ht="14" thickBot="1">
      <c r="A29" s="135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5" thickTop="1" thickBot="1">
      <c r="A30" s="135"/>
      <c r="B30" s="136"/>
      <c r="C30" s="116"/>
      <c r="D30" s="46" t="s">
        <v>11</v>
      </c>
      <c r="E30" s="112"/>
      <c r="F30" s="112"/>
      <c r="G30" s="113"/>
      <c r="H30" s="36">
        <f>SUM(H22:H29)</f>
        <v>11657.252</v>
      </c>
    </row>
    <row r="31" spans="1:8" ht="14" thickTop="1">
      <c r="A31" s="135"/>
      <c r="B31" s="180">
        <v>3</v>
      </c>
      <c r="C31" s="114" t="s">
        <v>1</v>
      </c>
      <c r="D31" s="15" t="s">
        <v>4</v>
      </c>
      <c r="E31" s="16" t="s">
        <v>73</v>
      </c>
      <c r="F31" s="2">
        <v>4.9000000000000004</v>
      </c>
      <c r="G31" s="2">
        <f>'[2]Масла и технические жидкости'!$C$5</f>
        <v>711.46</v>
      </c>
      <c r="H31" s="35">
        <f>F31*G31</f>
        <v>3486.1540000000005</v>
      </c>
    </row>
    <row r="32" spans="1:8">
      <c r="A32" s="135"/>
      <c r="B32" s="146"/>
      <c r="C32" s="115"/>
      <c r="D32" s="15" t="s">
        <v>7</v>
      </c>
      <c r="E32" s="2" t="str">
        <f>[2]Запчасти!$B$148</f>
        <v>MD352626</v>
      </c>
      <c r="F32" s="2">
        <v>1</v>
      </c>
      <c r="G32" s="68">
        <f>[2]Запчасти!$C$148</f>
        <v>753</v>
      </c>
      <c r="H32" s="35">
        <f t="shared" ref="H32:H39" si="2">F32*G32</f>
        <v>753</v>
      </c>
    </row>
    <row r="33" spans="1:8">
      <c r="A33" s="135"/>
      <c r="B33" s="146"/>
      <c r="C33" s="115"/>
      <c r="D33" s="15" t="s">
        <v>8</v>
      </c>
      <c r="E33" s="2" t="str">
        <f>[2]Запчасти!$B$149</f>
        <v>7803A028</v>
      </c>
      <c r="F33" s="2">
        <v>1</v>
      </c>
      <c r="G33" s="68">
        <f>[2]Запчасти!$C$149</f>
        <v>1310</v>
      </c>
      <c r="H33" s="35">
        <f t="shared" si="2"/>
        <v>1310</v>
      </c>
    </row>
    <row r="34" spans="1:8">
      <c r="A34" s="135"/>
      <c r="B34" s="146"/>
      <c r="C34" s="115"/>
      <c r="D34" s="15" t="s">
        <v>70</v>
      </c>
      <c r="E34" s="3" t="str">
        <f>'[2]Масла и технические жидкости'!$B$8</f>
        <v>Mobilube 1-SHC 75W90</v>
      </c>
      <c r="F34" s="2">
        <v>3.2</v>
      </c>
      <c r="G34" s="2">
        <f>'[2]Масла и технические жидкости'!$C$8</f>
        <v>648.33000000000004</v>
      </c>
      <c r="H34" s="35">
        <f t="shared" si="2"/>
        <v>2074.6560000000004</v>
      </c>
    </row>
    <row r="35" spans="1:8">
      <c r="A35" s="135"/>
      <c r="B35" s="146"/>
      <c r="C35" s="115"/>
      <c r="D35" s="15" t="s">
        <v>24</v>
      </c>
      <c r="E35" s="3" t="str">
        <f>'[2]Масла и технические жидкости'!$B$8</f>
        <v>Mobilube 1-SHC 75W90</v>
      </c>
      <c r="F35" s="2">
        <v>2.8</v>
      </c>
      <c r="G35" s="2">
        <f>G34</f>
        <v>648.33000000000004</v>
      </c>
      <c r="H35" s="35">
        <f t="shared" si="2"/>
        <v>1815.3240000000001</v>
      </c>
    </row>
    <row r="36" spans="1:8">
      <c r="A36" s="135"/>
      <c r="B36" s="146"/>
      <c r="C36" s="115"/>
      <c r="D36" s="48" t="s">
        <v>46</v>
      </c>
      <c r="E36" s="4" t="str">
        <f>'[2]Масла и технические жидкости'!$B$8</f>
        <v>Mobilube 1-SHC 75W90</v>
      </c>
      <c r="F36" s="2">
        <v>1.6</v>
      </c>
      <c r="G36" s="2">
        <f>G34</f>
        <v>648.33000000000004</v>
      </c>
      <c r="H36" s="35">
        <f t="shared" si="2"/>
        <v>1037.3280000000002</v>
      </c>
    </row>
    <row r="37" spans="1:8">
      <c r="A37" s="135"/>
      <c r="B37" s="146"/>
      <c r="C37" s="115"/>
      <c r="E37" s="2"/>
      <c r="F37" s="2"/>
      <c r="G37" s="2"/>
      <c r="H37" s="35">
        <f t="shared" si="2"/>
        <v>0</v>
      </c>
    </row>
    <row r="38" spans="1:8">
      <c r="A38" s="135"/>
      <c r="B38" s="146"/>
      <c r="C38" s="115"/>
      <c r="D38" s="15"/>
      <c r="E38" s="2"/>
      <c r="F38" s="2"/>
      <c r="G38" s="2"/>
      <c r="H38" s="35">
        <f t="shared" si="2"/>
        <v>0</v>
      </c>
    </row>
    <row r="39" spans="1:8" ht="14" thickBot="1">
      <c r="A39" s="135"/>
      <c r="B39" s="146"/>
      <c r="C39" s="115"/>
      <c r="D39" s="15"/>
      <c r="E39" s="2"/>
      <c r="F39" s="2"/>
      <c r="G39" s="2"/>
      <c r="H39" s="35">
        <f t="shared" si="2"/>
        <v>0</v>
      </c>
    </row>
    <row r="40" spans="1:8" ht="15" thickTop="1" thickBot="1">
      <c r="A40" s="135"/>
      <c r="B40" s="146"/>
      <c r="C40" s="116"/>
      <c r="D40" s="46" t="s">
        <v>11</v>
      </c>
      <c r="E40" s="84"/>
      <c r="F40" s="84"/>
      <c r="G40" s="84"/>
      <c r="H40" s="36">
        <f>SUM(H31:H39)</f>
        <v>10476.462000000001</v>
      </c>
    </row>
    <row r="41" spans="1:8" ht="14" thickTop="1">
      <c r="A41" s="135"/>
      <c r="B41" s="146"/>
      <c r="C41" s="114" t="s">
        <v>2</v>
      </c>
      <c r="D41" s="15" t="s">
        <v>4</v>
      </c>
      <c r="E41" s="16" t="s">
        <v>73</v>
      </c>
      <c r="F41" s="2">
        <v>4.9000000000000004</v>
      </c>
      <c r="G41" s="2">
        <f>'[2]Масла и технические жидкости'!$C$5</f>
        <v>711.46</v>
      </c>
      <c r="H41" s="35">
        <f>F41*G41</f>
        <v>3486.1540000000005</v>
      </c>
    </row>
    <row r="42" spans="1:8">
      <c r="A42" s="135"/>
      <c r="B42" s="146"/>
      <c r="C42" s="115"/>
      <c r="D42" s="15" t="s">
        <v>7</v>
      </c>
      <c r="E42" s="2" t="str">
        <f>[2]Запчасти!$B$148</f>
        <v>MD352626</v>
      </c>
      <c r="F42" s="2">
        <v>1</v>
      </c>
      <c r="G42" s="68">
        <f>[2]Запчасти!$C$148</f>
        <v>753</v>
      </c>
      <c r="H42" s="35">
        <f t="shared" ref="H42:H48" si="3">F42*G42</f>
        <v>753</v>
      </c>
    </row>
    <row r="43" spans="1:8">
      <c r="A43" s="135"/>
      <c r="B43" s="146"/>
      <c r="C43" s="115"/>
      <c r="D43" s="15" t="s">
        <v>8</v>
      </c>
      <c r="E43" s="2" t="str">
        <f>[2]Запчасти!$B$149</f>
        <v>7803A028</v>
      </c>
      <c r="F43" s="2">
        <v>1</v>
      </c>
      <c r="G43" s="68">
        <f>[2]Запчасти!$C$149</f>
        <v>1310</v>
      </c>
      <c r="H43" s="35">
        <f t="shared" si="3"/>
        <v>1310</v>
      </c>
    </row>
    <row r="44" spans="1:8">
      <c r="A44" s="135"/>
      <c r="B44" s="146"/>
      <c r="C44" s="115"/>
      <c r="D44" s="15" t="s">
        <v>24</v>
      </c>
      <c r="E44" s="3" t="str">
        <f>'[2]Масла и технические жидкости'!$B$8</f>
        <v>Mobilube 1-SHC 75W90</v>
      </c>
      <c r="F44" s="2">
        <v>2.8</v>
      </c>
      <c r="G44" s="2">
        <f>G34</f>
        <v>648.33000000000004</v>
      </c>
      <c r="H44" s="35">
        <f t="shared" si="3"/>
        <v>1815.3240000000001</v>
      </c>
    </row>
    <row r="45" spans="1:8">
      <c r="A45" s="135"/>
      <c r="B45" s="146"/>
      <c r="C45" s="115"/>
      <c r="D45" s="48" t="s">
        <v>46</v>
      </c>
      <c r="E45" s="4" t="str">
        <f>'[2]Масла и технические жидкости'!$B$8</f>
        <v>Mobilube 1-SHC 75W90</v>
      </c>
      <c r="F45" s="2">
        <v>1.6</v>
      </c>
      <c r="G45" s="2">
        <f>G34</f>
        <v>648.33000000000004</v>
      </c>
      <c r="H45" s="35">
        <f t="shared" si="3"/>
        <v>1037.3280000000002</v>
      </c>
    </row>
    <row r="46" spans="1:8">
      <c r="A46" s="135"/>
      <c r="B46" s="146"/>
      <c r="C46" s="115"/>
      <c r="E46" s="2"/>
      <c r="F46" s="2"/>
      <c r="G46" s="2"/>
      <c r="H46" s="35">
        <f t="shared" si="3"/>
        <v>0</v>
      </c>
    </row>
    <row r="47" spans="1:8">
      <c r="A47" s="135"/>
      <c r="B47" s="146"/>
      <c r="C47" s="115"/>
      <c r="D47" s="15"/>
      <c r="E47" s="2"/>
      <c r="F47" s="2"/>
      <c r="G47" s="2"/>
      <c r="H47" s="35">
        <f t="shared" si="3"/>
        <v>0</v>
      </c>
    </row>
    <row r="48" spans="1:8" ht="14" thickBot="1">
      <c r="A48" s="135"/>
      <c r="B48" s="146"/>
      <c r="C48" s="115"/>
      <c r="D48" s="15"/>
      <c r="E48" s="2"/>
      <c r="F48" s="2"/>
      <c r="G48" s="2"/>
      <c r="H48" s="35">
        <f t="shared" si="3"/>
        <v>0</v>
      </c>
    </row>
    <row r="49" spans="1:8" ht="15" thickTop="1" thickBot="1">
      <c r="A49" s="135"/>
      <c r="B49" s="147"/>
      <c r="C49" s="116"/>
      <c r="D49" s="46" t="s">
        <v>11</v>
      </c>
      <c r="E49" s="2"/>
      <c r="F49" s="2"/>
      <c r="G49" s="2"/>
      <c r="H49" s="36">
        <f>SUM(H41:H48)</f>
        <v>8401.8060000000005</v>
      </c>
    </row>
    <row r="50" spans="1:8" ht="14" thickTop="1">
      <c r="A50" s="135"/>
      <c r="B50" s="179" t="str">
        <f>ТО30000!B52</f>
        <v>3,8 MIVEC</v>
      </c>
      <c r="C50" s="114" t="s">
        <v>1</v>
      </c>
      <c r="D50" s="47"/>
      <c r="E50" s="16"/>
      <c r="F50" s="16"/>
      <c r="G50" s="79"/>
      <c r="H50" s="35">
        <f>F50*G50</f>
        <v>0</v>
      </c>
    </row>
    <row r="51" spans="1:8">
      <c r="A51" s="135"/>
      <c r="B51" s="115"/>
      <c r="C51" s="115"/>
      <c r="D51" s="15"/>
      <c r="E51" s="3"/>
      <c r="F51" s="3"/>
      <c r="G51" s="73"/>
      <c r="H51" s="35">
        <f t="shared" ref="H51:H58" si="4">F51*G51</f>
        <v>0</v>
      </c>
    </row>
    <row r="52" spans="1:8">
      <c r="A52" s="135"/>
      <c r="B52" s="115"/>
      <c r="C52" s="115"/>
      <c r="D52" s="15"/>
      <c r="E52" s="3"/>
      <c r="F52" s="3"/>
      <c r="G52" s="73"/>
      <c r="H52" s="35">
        <f t="shared" si="4"/>
        <v>0</v>
      </c>
    </row>
    <row r="53" spans="1:8">
      <c r="A53" s="135"/>
      <c r="B53" s="115"/>
      <c r="C53" s="115"/>
      <c r="D53" s="15"/>
      <c r="E53" s="3"/>
      <c r="F53" s="3"/>
      <c r="G53" s="73"/>
      <c r="H53" s="35">
        <f>F53*G53</f>
        <v>0</v>
      </c>
    </row>
    <row r="54" spans="1:8">
      <c r="A54" s="135"/>
      <c r="B54" s="115"/>
      <c r="C54" s="115"/>
      <c r="D54" s="15"/>
      <c r="E54" s="3"/>
      <c r="F54" s="3"/>
      <c r="G54" s="73"/>
      <c r="H54" s="35">
        <f>F54*G54</f>
        <v>0</v>
      </c>
    </row>
    <row r="55" spans="1:8">
      <c r="A55" s="135"/>
      <c r="B55" s="115"/>
      <c r="C55" s="115"/>
      <c r="F55" s="3"/>
      <c r="G55" s="73"/>
      <c r="H55" s="35">
        <f>F55*G55</f>
        <v>0</v>
      </c>
    </row>
    <row r="56" spans="1:8">
      <c r="A56" s="135"/>
      <c r="B56" s="115"/>
      <c r="C56" s="115"/>
      <c r="D56" s="15"/>
      <c r="E56" s="3"/>
      <c r="F56" s="3"/>
      <c r="G56" s="73"/>
      <c r="H56" s="35">
        <f t="shared" si="4"/>
        <v>0</v>
      </c>
    </row>
    <row r="57" spans="1:8">
      <c r="A57" s="135"/>
      <c r="B57" s="115"/>
      <c r="C57" s="115"/>
      <c r="D57" s="15"/>
      <c r="E57" s="3"/>
      <c r="F57" s="3"/>
      <c r="G57" s="73"/>
      <c r="H57" s="35">
        <f t="shared" si="4"/>
        <v>0</v>
      </c>
    </row>
    <row r="58" spans="1:8" ht="14" thickBot="1">
      <c r="A58" s="135"/>
      <c r="B58" s="115"/>
      <c r="C58" s="115"/>
      <c r="D58" s="15"/>
      <c r="E58" s="3"/>
      <c r="F58" s="3"/>
      <c r="G58" s="73"/>
      <c r="H58" s="35">
        <f t="shared" si="4"/>
        <v>0</v>
      </c>
    </row>
    <row r="59" spans="1:8" ht="15" thickTop="1" thickBot="1">
      <c r="A59" s="135"/>
      <c r="B59" s="115"/>
      <c r="C59" s="116"/>
      <c r="D59" s="46" t="s">
        <v>11</v>
      </c>
      <c r="E59" s="112"/>
      <c r="F59" s="112"/>
      <c r="G59" s="113"/>
      <c r="H59" s="36">
        <f>SUM(H50:H58)</f>
        <v>0</v>
      </c>
    </row>
    <row r="60" spans="1:8" ht="14" thickTop="1">
      <c r="A60" s="135"/>
      <c r="B60" s="115"/>
      <c r="C60" s="114" t="s">
        <v>2</v>
      </c>
      <c r="D60" s="47" t="s">
        <v>4</v>
      </c>
      <c r="E60" s="16" t="str">
        <f>'[2]Масла и технические жидкости'!$B$5</f>
        <v>Mobil-1 0W40</v>
      </c>
      <c r="F60" s="16">
        <v>4.9000000000000004</v>
      </c>
      <c r="G60" s="79">
        <f>'[2]Масла и технические жидкости'!$C$5</f>
        <v>711.46</v>
      </c>
      <c r="H60" s="35">
        <f>F60*G60</f>
        <v>3486.1540000000005</v>
      </c>
    </row>
    <row r="61" spans="1:8">
      <c r="A61" s="135"/>
      <c r="B61" s="115"/>
      <c r="C61" s="115"/>
      <c r="D61" s="15" t="s">
        <v>7</v>
      </c>
      <c r="E61" s="3" t="str">
        <f>ТО15000!E68</f>
        <v>MD352626</v>
      </c>
      <c r="F61" s="3">
        <v>1</v>
      </c>
      <c r="G61" s="73">
        <f>ТО15000!G68</f>
        <v>753</v>
      </c>
      <c r="H61" s="35">
        <f t="shared" ref="H61:H67" si="5">F61*G61</f>
        <v>753</v>
      </c>
    </row>
    <row r="62" spans="1:8">
      <c r="A62" s="135"/>
      <c r="B62" s="115"/>
      <c r="C62" s="115"/>
      <c r="D62" s="15" t="s">
        <v>8</v>
      </c>
      <c r="E62" s="3" t="str">
        <f>ТО15000!E69</f>
        <v>7803A028</v>
      </c>
      <c r="F62" s="3">
        <v>1</v>
      </c>
      <c r="G62" s="73">
        <f>ТО15000!G69</f>
        <v>1310</v>
      </c>
      <c r="H62" s="35">
        <f t="shared" si="5"/>
        <v>1310</v>
      </c>
    </row>
    <row r="63" spans="1:8">
      <c r="A63" s="135"/>
      <c r="B63" s="115"/>
      <c r="C63" s="115"/>
      <c r="D63" s="15" t="s">
        <v>24</v>
      </c>
      <c r="E63" s="3" t="str">
        <f>'[2]Масла и технические жидкости'!$B$8</f>
        <v>Mobilube 1-SHC 75W90</v>
      </c>
      <c r="F63" s="3">
        <v>2.8</v>
      </c>
      <c r="G63" s="72">
        <f>'[2]Масла и технические жидкости'!$C$8</f>
        <v>648.33000000000004</v>
      </c>
      <c r="H63" s="35">
        <f t="shared" si="5"/>
        <v>1815.3240000000001</v>
      </c>
    </row>
    <row r="64" spans="1:8">
      <c r="A64" s="135"/>
      <c r="B64" s="115"/>
      <c r="C64" s="115"/>
      <c r="D64" s="48" t="s">
        <v>46</v>
      </c>
      <c r="E64" s="4" t="str">
        <f>'[2]Масла и технические жидкости'!$B$8</f>
        <v>Mobilube 1-SHC 75W90</v>
      </c>
      <c r="F64" s="3">
        <v>1.6</v>
      </c>
      <c r="G64" s="72">
        <f>'[2]Масла и технические жидкости'!$C$8</f>
        <v>648.33000000000004</v>
      </c>
      <c r="H64" s="35">
        <f t="shared" si="5"/>
        <v>1037.3280000000002</v>
      </c>
    </row>
    <row r="65" spans="1:8">
      <c r="A65" s="135"/>
      <c r="B65" s="115"/>
      <c r="C65" s="115"/>
      <c r="D65" s="15"/>
      <c r="E65" s="3"/>
      <c r="F65" s="3"/>
      <c r="G65" s="73"/>
      <c r="H65" s="35">
        <f t="shared" si="5"/>
        <v>0</v>
      </c>
    </row>
    <row r="66" spans="1:8">
      <c r="A66" s="135"/>
      <c r="B66" s="115"/>
      <c r="C66" s="115"/>
      <c r="D66" s="15"/>
      <c r="E66" s="3"/>
      <c r="F66" s="3"/>
      <c r="G66" s="73"/>
      <c r="H66" s="35">
        <f t="shared" si="5"/>
        <v>0</v>
      </c>
    </row>
    <row r="67" spans="1:8" ht="14" thickBot="1">
      <c r="A67" s="135"/>
      <c r="B67" s="115"/>
      <c r="C67" s="115"/>
      <c r="D67" s="15"/>
      <c r="E67" s="3"/>
      <c r="F67" s="3"/>
      <c r="G67" s="73"/>
      <c r="H67" s="35">
        <f t="shared" si="5"/>
        <v>0</v>
      </c>
    </row>
    <row r="68" spans="1:8" ht="15" thickTop="1" thickBot="1">
      <c r="A68" s="136"/>
      <c r="B68" s="122"/>
      <c r="C68" s="122"/>
      <c r="D68" s="44" t="s">
        <v>11</v>
      </c>
      <c r="E68" s="119"/>
      <c r="F68" s="119"/>
      <c r="G68" s="120"/>
      <c r="H68" s="36">
        <f>SUM(H60:H67)</f>
        <v>8401.8060000000005</v>
      </c>
    </row>
    <row r="69" spans="1:8" ht="15" thickTop="1" thickBot="1">
      <c r="A69" s="139" t="s">
        <v>76</v>
      </c>
      <c r="B69" s="141" t="str">
        <f>B12</f>
        <v>3,2 DI-D</v>
      </c>
      <c r="C69" s="8" t="s">
        <v>1</v>
      </c>
      <c r="D69" s="121"/>
      <c r="E69" s="121"/>
      <c r="F69" s="121"/>
      <c r="G69" s="121"/>
      <c r="H69" s="37">
        <f>H21+G3</f>
        <v>20229.308000000001</v>
      </c>
    </row>
    <row r="70" spans="1:8" ht="15" thickTop="1" thickBot="1">
      <c r="A70" s="139"/>
      <c r="B70" s="142"/>
      <c r="C70" s="9" t="s">
        <v>2</v>
      </c>
      <c r="D70" s="117"/>
      <c r="E70" s="117"/>
      <c r="F70" s="117"/>
      <c r="G70" s="117"/>
      <c r="H70" s="37">
        <f>H30+G4</f>
        <v>17654.851999999999</v>
      </c>
    </row>
    <row r="71" spans="1:8" ht="15" thickTop="1" thickBot="1">
      <c r="A71" s="139"/>
      <c r="B71" s="177">
        <v>3</v>
      </c>
      <c r="C71" s="9" t="s">
        <v>1</v>
      </c>
      <c r="D71" s="83"/>
      <c r="E71" s="83"/>
      <c r="F71" s="83"/>
      <c r="G71" s="83"/>
      <c r="H71" s="37">
        <f>H40+G5</f>
        <v>15474.462000000001</v>
      </c>
    </row>
    <row r="72" spans="1:8" ht="15" thickTop="1" thickBot="1">
      <c r="A72" s="139"/>
      <c r="B72" s="178"/>
      <c r="C72" s="9" t="s">
        <v>2</v>
      </c>
      <c r="D72" s="83"/>
      <c r="E72" s="83"/>
      <c r="F72" s="83"/>
      <c r="G72" s="83"/>
      <c r="H72" s="37">
        <f>H49+G6</f>
        <v>13149.905999999999</v>
      </c>
    </row>
    <row r="73" spans="1:8" ht="15" thickTop="1" thickBot="1">
      <c r="A73" s="139"/>
      <c r="B73" s="142" t="str">
        <f>B50</f>
        <v>3,8 MIVEC</v>
      </c>
      <c r="C73" s="9" t="s">
        <v>1</v>
      </c>
      <c r="D73" s="117"/>
      <c r="E73" s="117"/>
      <c r="F73" s="117"/>
      <c r="G73" s="117"/>
      <c r="H73" s="37"/>
    </row>
    <row r="74" spans="1:8" ht="15" thickTop="1" thickBot="1">
      <c r="A74" s="140"/>
      <c r="B74" s="143"/>
      <c r="C74" s="10" t="s">
        <v>2</v>
      </c>
      <c r="D74" s="118"/>
      <c r="E74" s="118"/>
      <c r="F74" s="118"/>
      <c r="G74" s="118"/>
      <c r="H74" s="37">
        <f>H68+G8</f>
        <v>13149.905999999999</v>
      </c>
    </row>
    <row r="75" spans="1:8" ht="13.5" customHeight="1" thickTop="1" thickBot="1">
      <c r="A75" s="123" t="s">
        <v>77</v>
      </c>
      <c r="B75" s="125" t="str">
        <f>B69</f>
        <v>3,2 DI-D</v>
      </c>
      <c r="C75" s="11" t="s">
        <v>1</v>
      </c>
      <c r="D75" s="127"/>
      <c r="E75" s="127"/>
      <c r="F75" s="127"/>
      <c r="G75" s="127"/>
      <c r="H75" s="38">
        <f>H69+G9+G10</f>
        <v>25477.208000000002</v>
      </c>
    </row>
    <row r="76" spans="1:8" ht="15" thickTop="1" thickBot="1">
      <c r="A76" s="123"/>
      <c r="B76" s="126"/>
      <c r="C76" s="12" t="s">
        <v>2</v>
      </c>
      <c r="D76" s="128"/>
      <c r="E76" s="128"/>
      <c r="F76" s="128"/>
      <c r="G76" s="128"/>
      <c r="H76" s="38">
        <f>H70+G9+G10</f>
        <v>22902.752</v>
      </c>
    </row>
    <row r="77" spans="1:8" ht="15" thickTop="1" thickBot="1">
      <c r="A77" s="123"/>
      <c r="B77" s="131">
        <v>3</v>
      </c>
      <c r="C77" s="12" t="s">
        <v>1</v>
      </c>
      <c r="D77" s="128"/>
      <c r="E77" s="128"/>
      <c r="F77" s="128"/>
      <c r="G77" s="172"/>
      <c r="H77" s="38">
        <f>H71+G9+G10</f>
        <v>20722.362000000001</v>
      </c>
    </row>
    <row r="78" spans="1:8" ht="15" thickTop="1" thickBot="1">
      <c r="A78" s="123"/>
      <c r="B78" s="132"/>
      <c r="C78" s="12" t="s">
        <v>2</v>
      </c>
      <c r="D78" s="128"/>
      <c r="E78" s="128"/>
      <c r="F78" s="128"/>
      <c r="G78" s="172"/>
      <c r="H78" s="38">
        <f>H72+G9+G10</f>
        <v>18397.806</v>
      </c>
    </row>
    <row r="79" spans="1:8" ht="15" thickTop="1" thickBot="1">
      <c r="A79" s="123"/>
      <c r="B79" s="126" t="str">
        <f>B73</f>
        <v>3,8 MIVEC</v>
      </c>
      <c r="C79" s="12" t="s">
        <v>1</v>
      </c>
      <c r="D79" s="128"/>
      <c r="E79" s="128"/>
      <c r="F79" s="128"/>
      <c r="G79" s="128"/>
      <c r="H79" s="38"/>
    </row>
    <row r="80" spans="1:8" ht="15" thickTop="1" thickBot="1">
      <c r="A80" s="124"/>
      <c r="B80" s="129"/>
      <c r="C80" s="13" t="s">
        <v>2</v>
      </c>
      <c r="D80" s="130"/>
      <c r="E80" s="130"/>
      <c r="F80" s="130"/>
      <c r="G80" s="130"/>
      <c r="H80" s="38">
        <f>H74+G9+G10</f>
        <v>18397.806</v>
      </c>
    </row>
    <row r="81" ht="14" thickTop="1"/>
  </sheetData>
  <mergeCells count="55">
    <mergeCell ref="E2:F2"/>
    <mergeCell ref="A9:A10"/>
    <mergeCell ref="A1:C1"/>
    <mergeCell ref="D1:H1"/>
    <mergeCell ref="A2:C2"/>
    <mergeCell ref="A3:A8"/>
    <mergeCell ref="B3:B4"/>
    <mergeCell ref="B7:B8"/>
    <mergeCell ref="G5:H5"/>
    <mergeCell ref="G6:H6"/>
    <mergeCell ref="G2:H2"/>
    <mergeCell ref="G3:H3"/>
    <mergeCell ref="G4:H4"/>
    <mergeCell ref="G7:H7"/>
    <mergeCell ref="G8:H8"/>
    <mergeCell ref="G9:H9"/>
    <mergeCell ref="E59:G59"/>
    <mergeCell ref="E68:G68"/>
    <mergeCell ref="D69:G69"/>
    <mergeCell ref="D70:G70"/>
    <mergeCell ref="B73:B74"/>
    <mergeCell ref="D73:G73"/>
    <mergeCell ref="D74:G74"/>
    <mergeCell ref="C50:C59"/>
    <mergeCell ref="C60:C68"/>
    <mergeCell ref="A12:A68"/>
    <mergeCell ref="B12:B30"/>
    <mergeCell ref="B50:B68"/>
    <mergeCell ref="C12:C21"/>
    <mergeCell ref="C22:C30"/>
    <mergeCell ref="B31:B49"/>
    <mergeCell ref="C31:C40"/>
    <mergeCell ref="C41:C49"/>
    <mergeCell ref="D75:G75"/>
    <mergeCell ref="D76:G76"/>
    <mergeCell ref="B79:B80"/>
    <mergeCell ref="D79:G79"/>
    <mergeCell ref="D80:G80"/>
    <mergeCell ref="D77:G77"/>
    <mergeCell ref="D78:G78"/>
    <mergeCell ref="A69:A74"/>
    <mergeCell ref="B69:B70"/>
    <mergeCell ref="A75:A80"/>
    <mergeCell ref="B75:B76"/>
    <mergeCell ref="B71:B72"/>
    <mergeCell ref="B77:B78"/>
    <mergeCell ref="B5:B6"/>
    <mergeCell ref="E21:G21"/>
    <mergeCell ref="E30:G30"/>
    <mergeCell ref="B9:C9"/>
    <mergeCell ref="B10:C10"/>
    <mergeCell ref="E9:F9"/>
    <mergeCell ref="E10:F10"/>
    <mergeCell ref="G10:H10"/>
    <mergeCell ref="E3:F8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7"/>
  <sheetViews>
    <sheetView workbookViewId="0">
      <selection activeCell="D71" sqref="D71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9.28515625" style="1" customWidth="1"/>
    <col min="4" max="4" width="20.14062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26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ТО45000!B3</f>
        <v>3,2 DI-D</v>
      </c>
      <c r="C3" s="6" t="s">
        <v>1</v>
      </c>
      <c r="D3" s="88">
        <v>5</v>
      </c>
      <c r="E3" s="181">
        <f>ТО15000!E3</f>
        <v>2499</v>
      </c>
      <c r="F3" s="182"/>
      <c r="G3" s="160">
        <f>D3*E3</f>
        <v>12495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4.8</v>
      </c>
      <c r="E4" s="183"/>
      <c r="F4" s="184"/>
      <c r="G4" s="160">
        <f>D4*E3</f>
        <v>11995.199999999999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4.4000000000000004</v>
      </c>
      <c r="E5" s="183"/>
      <c r="F5" s="184"/>
      <c r="G5" s="160">
        <f>D5*E3</f>
        <v>10995.6</v>
      </c>
      <c r="H5" s="1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4.4000000000000004</v>
      </c>
      <c r="E6" s="183"/>
      <c r="F6" s="184"/>
      <c r="G6" s="160">
        <f>D6*E3</f>
        <v>10995.6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ТО45000!B7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4.5</v>
      </c>
      <c r="E8" s="185"/>
      <c r="F8" s="186"/>
      <c r="G8" s="162">
        <f>D8*E3</f>
        <v>11245.5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/>
      <c r="C9" s="153"/>
      <c r="D9" s="15"/>
      <c r="E9" s="148"/>
      <c r="F9" s="149"/>
      <c r="G9" s="150"/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0" si="0">F15*G15</f>
        <v>1782</v>
      </c>
    </row>
    <row r="16" spans="1:21" ht="37.5" customHeight="1">
      <c r="A16" s="135"/>
      <c r="B16" s="135"/>
      <c r="C16" s="115"/>
      <c r="D16" s="15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15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 t="shared" si="0"/>
        <v>1993</v>
      </c>
    </row>
    <row r="18" spans="1:8">
      <c r="A18" s="135"/>
      <c r="B18" s="135"/>
      <c r="C18" s="115"/>
      <c r="D18" s="15" t="s">
        <v>27</v>
      </c>
      <c r="E18" s="3" t="str">
        <f>'[2]Масла и технические жидкости'!$B$14</f>
        <v>Antifreeze Extra</v>
      </c>
      <c r="F18" s="3">
        <v>11</v>
      </c>
      <c r="G18" s="72">
        <f>'[2]Масла и технические жидкости'!$C$14</f>
        <v>332</v>
      </c>
      <c r="H18" s="35">
        <f t="shared" si="0"/>
        <v>3652</v>
      </c>
    </row>
    <row r="19" spans="1:8">
      <c r="A19" s="135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 ht="14" thickBot="1">
      <c r="A20" s="135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5" thickTop="1" thickBot="1">
      <c r="A21" s="135"/>
      <c r="B21" s="135"/>
      <c r="C21" s="116"/>
      <c r="D21" s="46" t="s">
        <v>11</v>
      </c>
      <c r="E21" s="112"/>
      <c r="F21" s="112"/>
      <c r="G21" s="113"/>
      <c r="H21" s="36">
        <f>SUM(H12:H20)</f>
        <v>14724.6</v>
      </c>
    </row>
    <row r="22" spans="1:8" ht="14" thickTop="1">
      <c r="A22" s="135"/>
      <c r="B22" s="135"/>
      <c r="C22" s="114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35"/>
      <c r="B23" s="13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ref="H23:H30" si="1">F23*G23</f>
        <v>858</v>
      </c>
    </row>
    <row r="24" spans="1:8">
      <c r="A24" s="135"/>
      <c r="B24" s="13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35"/>
      <c r="B25" s="13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 ht="26">
      <c r="A26" s="135"/>
      <c r="B26" s="135"/>
      <c r="C26" s="115"/>
      <c r="D26" s="15" t="s">
        <v>69</v>
      </c>
      <c r="E26" s="3" t="s">
        <v>68</v>
      </c>
      <c r="F26" s="3">
        <v>1</v>
      </c>
      <c r="G26" s="71">
        <f>'[2]Масла и технические жидкости'!$C$6</f>
        <v>275</v>
      </c>
      <c r="H26" s="35">
        <f t="shared" si="1"/>
        <v>275</v>
      </c>
    </row>
    <row r="27" spans="1:8">
      <c r="A27" s="135"/>
      <c r="B27" s="135"/>
      <c r="C27" s="115"/>
      <c r="D27" s="15" t="s">
        <v>22</v>
      </c>
      <c r="E27" s="3" t="s">
        <v>64</v>
      </c>
      <c r="F27" s="3">
        <v>1</v>
      </c>
      <c r="G27" s="71">
        <f>[2]Запчасти!$C$156</f>
        <v>1993</v>
      </c>
      <c r="H27" s="35">
        <f t="shared" si="1"/>
        <v>1993</v>
      </c>
    </row>
    <row r="28" spans="1:8">
      <c r="A28" s="135"/>
      <c r="B28" s="135"/>
      <c r="C28" s="115"/>
      <c r="D28" s="15" t="s">
        <v>27</v>
      </c>
      <c r="E28" s="3" t="str">
        <f>'[2]Масла и технические жидкости'!$B$14</f>
        <v>Antifreeze Extra</v>
      </c>
      <c r="F28" s="3">
        <v>11</v>
      </c>
      <c r="G28" s="73">
        <f>'[2]Масла и технические жидкости'!$C$14</f>
        <v>332</v>
      </c>
      <c r="H28" s="35">
        <f t="shared" si="1"/>
        <v>3652</v>
      </c>
    </row>
    <row r="29" spans="1:8">
      <c r="A29" s="135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4" thickBot="1">
      <c r="A30" s="135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 ht="15" thickTop="1" thickBot="1">
      <c r="A31" s="135"/>
      <c r="B31" s="136"/>
      <c r="C31" s="116"/>
      <c r="D31" s="46" t="s">
        <v>11</v>
      </c>
      <c r="E31" s="112"/>
      <c r="F31" s="112"/>
      <c r="G31" s="113"/>
      <c r="H31" s="36">
        <f>SUM(H22:H30)</f>
        <v>14724.6</v>
      </c>
    </row>
    <row r="32" spans="1:8" ht="14" thickTop="1">
      <c r="A32" s="135"/>
      <c r="B32" s="189">
        <v>3</v>
      </c>
      <c r="C32" s="114" t="s">
        <v>1</v>
      </c>
      <c r="D32" s="15" t="s">
        <v>4</v>
      </c>
      <c r="E32" s="16" t="s">
        <v>73</v>
      </c>
      <c r="F32" s="2">
        <v>4.9000000000000004</v>
      </c>
      <c r="G32" s="68">
        <f>'[2]Масла и технические жидкости'!$C$5</f>
        <v>711.46</v>
      </c>
      <c r="H32" s="35">
        <f>F32*G32</f>
        <v>3486.1540000000005</v>
      </c>
    </row>
    <row r="33" spans="1:8">
      <c r="A33" s="135"/>
      <c r="B33" s="145"/>
      <c r="C33" s="115"/>
      <c r="D33" s="15" t="s">
        <v>7</v>
      </c>
      <c r="E33" s="2" t="str">
        <f>[2]Запчасти!$B$194</f>
        <v>MD352626</v>
      </c>
      <c r="F33" s="2">
        <v>1</v>
      </c>
      <c r="G33" s="68">
        <f>[2]Запчасти!$C$194</f>
        <v>753</v>
      </c>
      <c r="H33" s="35">
        <f t="shared" ref="H33:H40" si="2">F33*G33</f>
        <v>753</v>
      </c>
    </row>
    <row r="34" spans="1:8">
      <c r="A34" s="135"/>
      <c r="B34" s="145"/>
      <c r="C34" s="115"/>
      <c r="D34" s="15" t="s">
        <v>8</v>
      </c>
      <c r="E34" s="2" t="str">
        <f>[2]Запчасти!$B$195</f>
        <v>7803A028</v>
      </c>
      <c r="F34" s="2">
        <v>1</v>
      </c>
      <c r="G34" s="68">
        <f>[2]Запчасти!$C$195</f>
        <v>1310</v>
      </c>
      <c r="H34" s="35">
        <f t="shared" si="2"/>
        <v>1310</v>
      </c>
    </row>
    <row r="35" spans="1:8">
      <c r="A35" s="135"/>
      <c r="B35" s="145"/>
      <c r="C35" s="115"/>
      <c r="D35" s="15" t="s">
        <v>20</v>
      </c>
      <c r="E35" s="2" t="str">
        <f>[2]Запчасти!$B$198</f>
        <v>1822A002</v>
      </c>
      <c r="F35" s="2">
        <v>6</v>
      </c>
      <c r="G35" s="68">
        <f>[2]Запчасти!$C$198</f>
        <v>1099</v>
      </c>
      <c r="H35" s="35">
        <f t="shared" si="2"/>
        <v>6594</v>
      </c>
    </row>
    <row r="36" spans="1:8">
      <c r="A36" s="135"/>
      <c r="B36" s="145"/>
      <c r="C36" s="115"/>
      <c r="D36" s="15" t="s">
        <v>27</v>
      </c>
      <c r="E36" s="3" t="str">
        <f>E68</f>
        <v>Antifreeze Extra</v>
      </c>
      <c r="F36" s="3">
        <v>11</v>
      </c>
      <c r="G36" s="73">
        <f>G68</f>
        <v>332</v>
      </c>
      <c r="H36" s="35">
        <f t="shared" si="2"/>
        <v>3652</v>
      </c>
    </row>
    <row r="37" spans="1:8" ht="26">
      <c r="A37" s="135"/>
      <c r="B37" s="145"/>
      <c r="C37" s="115"/>
      <c r="D37" s="15" t="s">
        <v>69</v>
      </c>
      <c r="E37" s="3" t="str">
        <f>E69</f>
        <v>Mobil DOT4</v>
      </c>
      <c r="F37" s="3">
        <v>1</v>
      </c>
      <c r="G37" s="73">
        <f>G69</f>
        <v>275</v>
      </c>
      <c r="H37" s="35">
        <f t="shared" si="2"/>
        <v>275</v>
      </c>
    </row>
    <row r="38" spans="1:8">
      <c r="A38" s="135"/>
      <c r="B38" s="145"/>
      <c r="C38" s="115"/>
      <c r="D38" s="15" t="s">
        <v>22</v>
      </c>
      <c r="E38" s="2" t="str">
        <f>[2]Запчасти!$B$150</f>
        <v>MR571476</v>
      </c>
      <c r="F38" s="3">
        <v>1</v>
      </c>
      <c r="G38" s="73">
        <f>[2]Запчасти!$C$150</f>
        <v>2159</v>
      </c>
      <c r="H38" s="35">
        <f t="shared" si="2"/>
        <v>2159</v>
      </c>
    </row>
    <row r="39" spans="1:8" ht="26">
      <c r="A39" s="135"/>
      <c r="B39" s="145"/>
      <c r="C39" s="115"/>
      <c r="D39" s="70" t="s">
        <v>79</v>
      </c>
      <c r="E39" s="2" t="str">
        <f>[2]Запчасти!$B$161</f>
        <v>MD199282</v>
      </c>
      <c r="F39" s="2">
        <v>1</v>
      </c>
      <c r="G39" s="68">
        <f>[2]Запчасти!$C$161</f>
        <v>557</v>
      </c>
      <c r="H39" s="35">
        <f t="shared" si="2"/>
        <v>557</v>
      </c>
    </row>
    <row r="40" spans="1:8" ht="14" thickBot="1">
      <c r="A40" s="135"/>
      <c r="B40" s="145"/>
      <c r="C40" s="115"/>
      <c r="D40" s="15"/>
      <c r="E40" s="2"/>
      <c r="F40" s="2"/>
      <c r="G40" s="68"/>
      <c r="H40" s="35">
        <f t="shared" si="2"/>
        <v>0</v>
      </c>
    </row>
    <row r="41" spans="1:8" ht="15" thickTop="1" thickBot="1">
      <c r="A41" s="135"/>
      <c r="B41" s="145"/>
      <c r="C41" s="116"/>
      <c r="D41" s="46" t="s">
        <v>11</v>
      </c>
      <c r="E41" s="84"/>
      <c r="F41" s="84"/>
      <c r="G41" s="90"/>
      <c r="H41" s="36">
        <f>SUM(H32:H40)</f>
        <v>18786.154000000002</v>
      </c>
    </row>
    <row r="42" spans="1:8" ht="14" thickTop="1">
      <c r="A42" s="135"/>
      <c r="B42" s="145"/>
      <c r="C42" s="114" t="s">
        <v>2</v>
      </c>
      <c r="D42" s="15" t="s">
        <v>4</v>
      </c>
      <c r="E42" s="16" t="s">
        <v>73</v>
      </c>
      <c r="F42" s="2">
        <v>4.9000000000000004</v>
      </c>
      <c r="G42" s="68">
        <f>'[2]Масла и технические жидкости'!$C$5</f>
        <v>711.46</v>
      </c>
      <c r="H42" s="35">
        <f>F42*G42</f>
        <v>3486.1540000000005</v>
      </c>
    </row>
    <row r="43" spans="1:8">
      <c r="A43" s="135"/>
      <c r="B43" s="145"/>
      <c r="C43" s="115"/>
      <c r="D43" s="15" t="s">
        <v>7</v>
      </c>
      <c r="E43" s="2" t="str">
        <f>E33</f>
        <v>MD352626</v>
      </c>
      <c r="F43" s="2">
        <v>1</v>
      </c>
      <c r="G43" s="68">
        <f t="shared" ref="G43:G48" si="3">G33</f>
        <v>753</v>
      </c>
      <c r="H43" s="35">
        <f t="shared" ref="H43:H51" si="4">F43*G43</f>
        <v>753</v>
      </c>
    </row>
    <row r="44" spans="1:8">
      <c r="A44" s="135"/>
      <c r="B44" s="145"/>
      <c r="C44" s="115"/>
      <c r="D44" s="15" t="s">
        <v>8</v>
      </c>
      <c r="E44" s="2" t="str">
        <f>E34</f>
        <v>7803A028</v>
      </c>
      <c r="F44" s="2">
        <v>1</v>
      </c>
      <c r="G44" s="68">
        <f t="shared" si="3"/>
        <v>1310</v>
      </c>
      <c r="H44" s="35">
        <f t="shared" si="4"/>
        <v>1310</v>
      </c>
    </row>
    <row r="45" spans="1:8">
      <c r="A45" s="135"/>
      <c r="B45" s="145"/>
      <c r="C45" s="115"/>
      <c r="D45" s="15" t="s">
        <v>20</v>
      </c>
      <c r="E45" s="2" t="str">
        <f>E35</f>
        <v>1822A002</v>
      </c>
      <c r="F45" s="2">
        <v>6</v>
      </c>
      <c r="G45" s="68">
        <f t="shared" si="3"/>
        <v>1099</v>
      </c>
      <c r="H45" s="35">
        <f t="shared" si="4"/>
        <v>6594</v>
      </c>
    </row>
    <row r="46" spans="1:8">
      <c r="A46" s="135"/>
      <c r="B46" s="145"/>
      <c r="C46" s="115"/>
      <c r="D46" s="15" t="s">
        <v>27</v>
      </c>
      <c r="E46" s="3" t="str">
        <f>E36</f>
        <v>Antifreeze Extra</v>
      </c>
      <c r="F46" s="3">
        <v>11</v>
      </c>
      <c r="G46" s="73">
        <f t="shared" si="3"/>
        <v>332</v>
      </c>
      <c r="H46" s="35">
        <f t="shared" si="4"/>
        <v>3652</v>
      </c>
    </row>
    <row r="47" spans="1:8" ht="26">
      <c r="A47" s="135"/>
      <c r="B47" s="145"/>
      <c r="C47" s="115"/>
      <c r="D47" s="15" t="s">
        <v>69</v>
      </c>
      <c r="E47" s="3" t="str">
        <f>E37</f>
        <v>Mobil DOT4</v>
      </c>
      <c r="F47" s="3">
        <v>1</v>
      </c>
      <c r="G47" s="73">
        <f t="shared" si="3"/>
        <v>275</v>
      </c>
      <c r="H47" s="35">
        <f t="shared" si="4"/>
        <v>275</v>
      </c>
    </row>
    <row r="48" spans="1:8">
      <c r="A48" s="135"/>
      <c r="B48" s="145"/>
      <c r="C48" s="115"/>
      <c r="D48" s="15" t="s">
        <v>22</v>
      </c>
      <c r="E48" s="2" t="str">
        <f>[2]Запчасти!$B$150</f>
        <v>MR571476</v>
      </c>
      <c r="F48" s="3">
        <v>1</v>
      </c>
      <c r="G48" s="73">
        <f t="shared" si="3"/>
        <v>2159</v>
      </c>
      <c r="H48" s="35">
        <f t="shared" si="4"/>
        <v>2159</v>
      </c>
    </row>
    <row r="49" spans="1:8" ht="26">
      <c r="A49" s="135"/>
      <c r="B49" s="145"/>
      <c r="C49" s="115"/>
      <c r="D49" s="70" t="s">
        <v>79</v>
      </c>
      <c r="E49" s="2" t="str">
        <f>E39</f>
        <v>MD199282</v>
      </c>
      <c r="F49" s="2">
        <v>1</v>
      </c>
      <c r="G49" s="68">
        <f>G39</f>
        <v>557</v>
      </c>
      <c r="H49" s="35">
        <f t="shared" si="4"/>
        <v>557</v>
      </c>
    </row>
    <row r="50" spans="1:8">
      <c r="A50" s="135"/>
      <c r="B50" s="145"/>
      <c r="C50" s="115"/>
      <c r="D50" s="15"/>
      <c r="E50" s="2"/>
      <c r="F50" s="2"/>
      <c r="G50" s="68"/>
      <c r="H50" s="35">
        <f t="shared" si="4"/>
        <v>0</v>
      </c>
    </row>
    <row r="51" spans="1:8" ht="14" thickBot="1">
      <c r="A51" s="135"/>
      <c r="B51" s="145"/>
      <c r="C51" s="115"/>
      <c r="D51" s="15"/>
      <c r="E51" s="2"/>
      <c r="F51" s="2"/>
      <c r="G51" s="68"/>
      <c r="H51" s="35">
        <f t="shared" si="4"/>
        <v>0</v>
      </c>
    </row>
    <row r="52" spans="1:8" ht="15" thickTop="1" thickBot="1">
      <c r="A52" s="135"/>
      <c r="B52" s="190"/>
      <c r="C52" s="116"/>
      <c r="D52" s="46" t="s">
        <v>11</v>
      </c>
      <c r="E52" s="2"/>
      <c r="F52" s="2"/>
      <c r="G52" s="68"/>
      <c r="H52" s="36">
        <f>SUM(H42:H51)</f>
        <v>18786.154000000002</v>
      </c>
    </row>
    <row r="53" spans="1:8" ht="14" thickTop="1">
      <c r="A53" s="135"/>
      <c r="B53" s="179" t="str">
        <f>B7</f>
        <v>3,8 MIVEC</v>
      </c>
      <c r="C53" s="114" t="s">
        <v>1</v>
      </c>
      <c r="D53" s="47"/>
      <c r="E53" s="16"/>
      <c r="F53" s="16"/>
      <c r="G53" s="79"/>
      <c r="H53" s="35">
        <f>F53*G53</f>
        <v>0</v>
      </c>
    </row>
    <row r="54" spans="1:8">
      <c r="A54" s="135"/>
      <c r="B54" s="115"/>
      <c r="C54" s="115"/>
      <c r="D54" s="15"/>
      <c r="E54" s="3"/>
      <c r="F54" s="3"/>
      <c r="G54" s="73"/>
      <c r="H54" s="35">
        <f t="shared" ref="H54:H62" si="5">F54*G54</f>
        <v>0</v>
      </c>
    </row>
    <row r="55" spans="1:8">
      <c r="A55" s="135"/>
      <c r="B55" s="115"/>
      <c r="C55" s="115"/>
      <c r="D55" s="15"/>
      <c r="E55" s="3"/>
      <c r="F55" s="3"/>
      <c r="G55" s="73"/>
      <c r="H55" s="35">
        <f t="shared" si="5"/>
        <v>0</v>
      </c>
    </row>
    <row r="56" spans="1:8">
      <c r="A56" s="135"/>
      <c r="B56" s="115"/>
      <c r="C56" s="115"/>
      <c r="D56" s="70"/>
      <c r="E56" s="62"/>
      <c r="F56" s="62"/>
      <c r="G56" s="71"/>
      <c r="H56" s="27">
        <f>F56*G56</f>
        <v>0</v>
      </c>
    </row>
    <row r="57" spans="1:8">
      <c r="A57" s="135"/>
      <c r="B57" s="115"/>
      <c r="C57" s="115"/>
      <c r="D57" s="70"/>
      <c r="E57" s="62"/>
      <c r="F57" s="62"/>
      <c r="G57" s="71"/>
      <c r="H57" s="27">
        <f t="shared" si="5"/>
        <v>0</v>
      </c>
    </row>
    <row r="58" spans="1:8">
      <c r="A58" s="135"/>
      <c r="B58" s="115"/>
      <c r="C58" s="115"/>
      <c r="D58" s="70"/>
      <c r="E58" s="62"/>
      <c r="F58" s="62"/>
      <c r="G58" s="71"/>
      <c r="H58" s="27">
        <f t="shared" si="5"/>
        <v>0</v>
      </c>
    </row>
    <row r="59" spans="1:8">
      <c r="A59" s="135"/>
      <c r="B59" s="115"/>
      <c r="C59" s="115"/>
      <c r="D59" s="70"/>
      <c r="E59" s="62"/>
      <c r="F59" s="62"/>
      <c r="G59" s="71"/>
      <c r="H59" s="27">
        <f t="shared" si="5"/>
        <v>0</v>
      </c>
    </row>
    <row r="60" spans="1:8">
      <c r="A60" s="135"/>
      <c r="B60" s="115"/>
      <c r="C60" s="115"/>
      <c r="D60" s="70"/>
      <c r="E60" s="62"/>
      <c r="F60" s="62"/>
      <c r="G60" s="71"/>
      <c r="H60" s="27">
        <f t="shared" si="5"/>
        <v>0</v>
      </c>
    </row>
    <row r="61" spans="1:8">
      <c r="A61" s="135"/>
      <c r="B61" s="115"/>
      <c r="C61" s="115"/>
      <c r="D61" s="70"/>
      <c r="E61" s="62"/>
      <c r="F61" s="62"/>
      <c r="G61" s="71"/>
      <c r="H61" s="27">
        <f t="shared" si="5"/>
        <v>0</v>
      </c>
    </row>
    <row r="62" spans="1:8" ht="14" thickBot="1">
      <c r="A62" s="135"/>
      <c r="B62" s="115"/>
      <c r="C62" s="115"/>
      <c r="D62" s="15"/>
      <c r="E62" s="3"/>
      <c r="F62" s="3"/>
      <c r="G62" s="73"/>
      <c r="H62" s="35">
        <f t="shared" si="5"/>
        <v>0</v>
      </c>
    </row>
    <row r="63" spans="1:8" ht="15" thickTop="1" thickBot="1">
      <c r="A63" s="135"/>
      <c r="B63" s="115"/>
      <c r="C63" s="116"/>
      <c r="D63" s="46" t="s">
        <v>11</v>
      </c>
      <c r="E63" s="112"/>
      <c r="F63" s="112"/>
      <c r="G63" s="113"/>
      <c r="H63" s="36">
        <f>SUM(H53:H62)</f>
        <v>0</v>
      </c>
    </row>
    <row r="64" spans="1:8" ht="14" thickTop="1">
      <c r="A64" s="135"/>
      <c r="B64" s="115"/>
      <c r="C64" s="114" t="s">
        <v>2</v>
      </c>
      <c r="D64" s="47" t="s">
        <v>4</v>
      </c>
      <c r="E64" s="16" t="str">
        <f>ТО15000!E67</f>
        <v>Mobil-1 0W40</v>
      </c>
      <c r="F64" s="16">
        <f>ТО15000!F67</f>
        <v>4.9000000000000004</v>
      </c>
      <c r="G64" s="79">
        <f>ТО15000!G67</f>
        <v>711.46</v>
      </c>
      <c r="H64" s="35">
        <f>F64*G64</f>
        <v>3486.1540000000005</v>
      </c>
    </row>
    <row r="65" spans="1:8">
      <c r="A65" s="135"/>
      <c r="B65" s="115"/>
      <c r="C65" s="115"/>
      <c r="D65" s="15" t="s">
        <v>7</v>
      </c>
      <c r="E65" s="3" t="str">
        <f>ТО15000!E68</f>
        <v>MD352626</v>
      </c>
      <c r="F65" s="3">
        <f>ТО15000!F68</f>
        <v>1</v>
      </c>
      <c r="G65" s="73">
        <f>ТО15000!G68</f>
        <v>753</v>
      </c>
      <c r="H65" s="35">
        <f t="shared" ref="H65:H73" si="6">F65*G65</f>
        <v>753</v>
      </c>
    </row>
    <row r="66" spans="1:8">
      <c r="A66" s="135"/>
      <c r="B66" s="115"/>
      <c r="C66" s="115"/>
      <c r="D66" s="15" t="s">
        <v>8</v>
      </c>
      <c r="E66" s="3" t="str">
        <f>ТО15000!E69</f>
        <v>7803A028</v>
      </c>
      <c r="F66" s="3">
        <f>ТО15000!F69</f>
        <v>1</v>
      </c>
      <c r="G66" s="73">
        <f>ТО15000!G69</f>
        <v>1310</v>
      </c>
      <c r="H66" s="35">
        <f t="shared" si="6"/>
        <v>1310</v>
      </c>
    </row>
    <row r="67" spans="1:8">
      <c r="A67" s="135"/>
      <c r="B67" s="115"/>
      <c r="C67" s="115"/>
      <c r="D67" s="15" t="s">
        <v>20</v>
      </c>
      <c r="E67" s="3" t="str">
        <f>[2]Запчасти!$B$152</f>
        <v>1822A002</v>
      </c>
      <c r="F67" s="3">
        <v>6</v>
      </c>
      <c r="G67" s="72">
        <f>[2]Запчасти!$C$152</f>
        <v>1099</v>
      </c>
      <c r="H67" s="35">
        <f t="shared" si="6"/>
        <v>6594</v>
      </c>
    </row>
    <row r="68" spans="1:8">
      <c r="A68" s="135"/>
      <c r="B68" s="115"/>
      <c r="C68" s="115"/>
      <c r="D68" s="15" t="s">
        <v>27</v>
      </c>
      <c r="E68" s="3" t="str">
        <f>'[2]Масла и технические жидкости'!$B$14</f>
        <v>Antifreeze Extra</v>
      </c>
      <c r="F68" s="3">
        <v>11</v>
      </c>
      <c r="G68" s="72">
        <f>'[2]Масла и технические жидкости'!$C$14</f>
        <v>332</v>
      </c>
      <c r="H68" s="35">
        <f t="shared" si="6"/>
        <v>3652</v>
      </c>
    </row>
    <row r="69" spans="1:8" ht="26">
      <c r="A69" s="135"/>
      <c r="B69" s="115"/>
      <c r="C69" s="115"/>
      <c r="D69" s="15" t="s">
        <v>69</v>
      </c>
      <c r="E69" s="3" t="str">
        <f>ТО30000!E65</f>
        <v>Mobil DOT4</v>
      </c>
      <c r="F69" s="3">
        <f>ТО30000!F65</f>
        <v>1</v>
      </c>
      <c r="G69" s="73">
        <f>ТО30000!G65</f>
        <v>275</v>
      </c>
      <c r="H69" s="35">
        <f t="shared" si="6"/>
        <v>275</v>
      </c>
    </row>
    <row r="70" spans="1:8">
      <c r="A70" s="135"/>
      <c r="B70" s="115"/>
      <c r="C70" s="115"/>
      <c r="D70" s="15" t="s">
        <v>22</v>
      </c>
      <c r="E70" s="3" t="str">
        <f>ТО30000!E66</f>
        <v>MR571476</v>
      </c>
      <c r="F70" s="3">
        <f>ТО30000!F66</f>
        <v>1</v>
      </c>
      <c r="G70" s="73">
        <f>ТО30000!G66</f>
        <v>2159</v>
      </c>
      <c r="H70" s="35">
        <f t="shared" si="6"/>
        <v>2159</v>
      </c>
    </row>
    <row r="71" spans="1:8" ht="26">
      <c r="A71" s="135"/>
      <c r="B71" s="115"/>
      <c r="C71" s="115"/>
      <c r="D71" s="70" t="s">
        <v>79</v>
      </c>
      <c r="E71" s="62" t="str">
        <f>[2]Запчасти!$B$160</f>
        <v>MR561584</v>
      </c>
      <c r="F71" s="62">
        <v>1</v>
      </c>
      <c r="G71" s="71">
        <f>[2]Запчасти!$C$160</f>
        <v>523</v>
      </c>
      <c r="H71" s="35">
        <f t="shared" si="6"/>
        <v>523</v>
      </c>
    </row>
    <row r="72" spans="1:8">
      <c r="A72" s="135"/>
      <c r="B72" s="115"/>
      <c r="C72" s="115"/>
      <c r="D72" s="70"/>
      <c r="E72" s="62"/>
      <c r="F72" s="62"/>
      <c r="G72" s="71"/>
      <c r="H72" s="35">
        <f t="shared" si="6"/>
        <v>0</v>
      </c>
    </row>
    <row r="73" spans="1:8" ht="14" thickBot="1">
      <c r="A73" s="135"/>
      <c r="B73" s="115"/>
      <c r="C73" s="115"/>
      <c r="D73" s="15"/>
      <c r="E73" s="3"/>
      <c r="F73" s="3"/>
      <c r="G73" s="73"/>
      <c r="H73" s="35">
        <f t="shared" si="6"/>
        <v>0</v>
      </c>
    </row>
    <row r="74" spans="1:8" ht="15" thickTop="1" thickBot="1">
      <c r="A74" s="136"/>
      <c r="B74" s="122"/>
      <c r="C74" s="122"/>
      <c r="D74" s="44" t="s">
        <v>11</v>
      </c>
      <c r="E74" s="119"/>
      <c r="F74" s="119"/>
      <c r="G74" s="120"/>
      <c r="H74" s="36">
        <f>SUM(H64:H73)</f>
        <v>18752.154000000002</v>
      </c>
    </row>
    <row r="75" spans="1:8" ht="14.25" customHeight="1" thickTop="1" thickBot="1">
      <c r="A75" s="139" t="s">
        <v>76</v>
      </c>
      <c r="B75" s="141" t="str">
        <f>B12</f>
        <v>3,2 DI-D</v>
      </c>
      <c r="C75" s="8" t="s">
        <v>1</v>
      </c>
      <c r="D75" s="121"/>
      <c r="E75" s="121"/>
      <c r="F75" s="121"/>
      <c r="G75" s="121"/>
      <c r="H75" s="37">
        <f>H21+G3</f>
        <v>27219.599999999999</v>
      </c>
    </row>
    <row r="76" spans="1:8" ht="15" thickTop="1" thickBot="1">
      <c r="A76" s="139"/>
      <c r="B76" s="142"/>
      <c r="C76" s="9" t="s">
        <v>2</v>
      </c>
      <c r="D76" s="117"/>
      <c r="E76" s="117"/>
      <c r="F76" s="117"/>
      <c r="G76" s="117"/>
      <c r="H76" s="37">
        <f>H31+G4</f>
        <v>26719.8</v>
      </c>
    </row>
    <row r="77" spans="1:8" ht="15" thickTop="1" thickBot="1">
      <c r="A77" s="139"/>
      <c r="B77" s="177">
        <v>3</v>
      </c>
      <c r="C77" s="9" t="s">
        <v>1</v>
      </c>
      <c r="D77" s="83"/>
      <c r="E77" s="83"/>
      <c r="F77" s="83"/>
      <c r="G77" s="91"/>
      <c r="H77" s="37">
        <f>H41+G5</f>
        <v>29781.754000000001</v>
      </c>
    </row>
    <row r="78" spans="1:8" ht="15" thickTop="1" thickBot="1">
      <c r="A78" s="139"/>
      <c r="B78" s="178"/>
      <c r="C78" s="9" t="s">
        <v>2</v>
      </c>
      <c r="D78" s="83"/>
      <c r="E78" s="83"/>
      <c r="F78" s="83"/>
      <c r="G78" s="91"/>
      <c r="H78" s="37">
        <f>H52+G6</f>
        <v>29781.754000000001</v>
      </c>
    </row>
    <row r="79" spans="1:8" ht="15" thickTop="1" thickBot="1">
      <c r="A79" s="139"/>
      <c r="B79" s="142" t="str">
        <f>B53</f>
        <v>3,8 MIVEC</v>
      </c>
      <c r="C79" s="9" t="s">
        <v>1</v>
      </c>
      <c r="D79" s="117"/>
      <c r="E79" s="117"/>
      <c r="F79" s="117"/>
      <c r="G79" s="117"/>
      <c r="H79" s="37"/>
    </row>
    <row r="80" spans="1:8" ht="15" thickTop="1" thickBot="1">
      <c r="A80" s="140"/>
      <c r="B80" s="143"/>
      <c r="C80" s="10" t="s">
        <v>2</v>
      </c>
      <c r="D80" s="118"/>
      <c r="E80" s="118"/>
      <c r="F80" s="118"/>
      <c r="G80" s="118"/>
      <c r="H80" s="37">
        <f>H74+G8</f>
        <v>29997.654000000002</v>
      </c>
    </row>
    <row r="81" spans="1:8" ht="13.5" customHeight="1" thickTop="1" thickBot="1">
      <c r="A81" s="123" t="s">
        <v>77</v>
      </c>
      <c r="B81" s="125" t="str">
        <f>B75</f>
        <v>3,2 DI-D</v>
      </c>
      <c r="C81" s="11" t="s">
        <v>1</v>
      </c>
      <c r="D81" s="127"/>
      <c r="E81" s="127"/>
      <c r="F81" s="127"/>
      <c r="G81" s="127"/>
      <c r="H81" s="38">
        <f>H75+G10</f>
        <v>28469.1</v>
      </c>
    </row>
    <row r="82" spans="1:8" ht="15" thickTop="1" thickBot="1">
      <c r="A82" s="123"/>
      <c r="B82" s="126"/>
      <c r="C82" s="12" t="s">
        <v>2</v>
      </c>
      <c r="D82" s="128"/>
      <c r="E82" s="128"/>
      <c r="F82" s="128"/>
      <c r="G82" s="128"/>
      <c r="H82" s="38">
        <f>H76+G10</f>
        <v>27969.3</v>
      </c>
    </row>
    <row r="83" spans="1:8" ht="15" thickTop="1" thickBot="1">
      <c r="A83" s="123"/>
      <c r="B83" s="131">
        <v>3</v>
      </c>
      <c r="C83" s="12" t="s">
        <v>1</v>
      </c>
      <c r="D83" s="128"/>
      <c r="E83" s="128"/>
      <c r="F83" s="128"/>
      <c r="G83" s="172"/>
      <c r="H83" s="38">
        <f>H77+G10</f>
        <v>31031.254000000001</v>
      </c>
    </row>
    <row r="84" spans="1:8" ht="15" thickTop="1" thickBot="1">
      <c r="A84" s="123"/>
      <c r="B84" s="132"/>
      <c r="C84" s="12" t="s">
        <v>2</v>
      </c>
      <c r="D84" s="128"/>
      <c r="E84" s="128"/>
      <c r="F84" s="128"/>
      <c r="G84" s="172"/>
      <c r="H84" s="38">
        <f>H78+G10</f>
        <v>31031.254000000001</v>
      </c>
    </row>
    <row r="85" spans="1:8" ht="15" thickTop="1" thickBot="1">
      <c r="A85" s="123"/>
      <c r="B85" s="126" t="str">
        <f>B79</f>
        <v>3,8 MIVEC</v>
      </c>
      <c r="C85" s="12" t="s">
        <v>1</v>
      </c>
      <c r="D85" s="128"/>
      <c r="E85" s="128"/>
      <c r="F85" s="128"/>
      <c r="G85" s="128"/>
      <c r="H85" s="38"/>
    </row>
    <row r="86" spans="1:8" ht="15" thickTop="1" thickBot="1">
      <c r="A86" s="124"/>
      <c r="B86" s="129"/>
      <c r="C86" s="13" t="s">
        <v>2</v>
      </c>
      <c r="D86" s="130"/>
      <c r="E86" s="130"/>
      <c r="F86" s="130"/>
      <c r="G86" s="130"/>
      <c r="H86" s="38">
        <f>H80+G10</f>
        <v>31247.154000000002</v>
      </c>
    </row>
    <row r="87" spans="1:8" ht="14" thickTop="1"/>
  </sheetData>
  <mergeCells count="55">
    <mergeCell ref="A9:A10"/>
    <mergeCell ref="A1:C1"/>
    <mergeCell ref="D1:H1"/>
    <mergeCell ref="A2:C2"/>
    <mergeCell ref="A3:A8"/>
    <mergeCell ref="B3:B4"/>
    <mergeCell ref="B7:B8"/>
    <mergeCell ref="B9:C9"/>
    <mergeCell ref="B10:C10"/>
    <mergeCell ref="G7:H7"/>
    <mergeCell ref="B5:B6"/>
    <mergeCell ref="C42:C52"/>
    <mergeCell ref="G8:H8"/>
    <mergeCell ref="G9:H9"/>
    <mergeCell ref="G10:H10"/>
    <mergeCell ref="G2:H2"/>
    <mergeCell ref="G3:H3"/>
    <mergeCell ref="G4:H4"/>
    <mergeCell ref="G5:H5"/>
    <mergeCell ref="G6:H6"/>
    <mergeCell ref="E21:G21"/>
    <mergeCell ref="E2:F2"/>
    <mergeCell ref="E3:F8"/>
    <mergeCell ref="E9:F9"/>
    <mergeCell ref="E10:F10"/>
    <mergeCell ref="A81:A86"/>
    <mergeCell ref="B81:B82"/>
    <mergeCell ref="D81:G81"/>
    <mergeCell ref="D82:G82"/>
    <mergeCell ref="B85:B86"/>
    <mergeCell ref="D85:G85"/>
    <mergeCell ref="D86:G86"/>
    <mergeCell ref="A75:A80"/>
    <mergeCell ref="B75:B76"/>
    <mergeCell ref="D75:G75"/>
    <mergeCell ref="D76:G76"/>
    <mergeCell ref="B79:B80"/>
    <mergeCell ref="D79:G79"/>
    <mergeCell ref="D80:G80"/>
    <mergeCell ref="A12:A74"/>
    <mergeCell ref="B83:B84"/>
    <mergeCell ref="D83:G83"/>
    <mergeCell ref="D84:G84"/>
    <mergeCell ref="E31:G31"/>
    <mergeCell ref="E63:G63"/>
    <mergeCell ref="E74:G74"/>
    <mergeCell ref="B12:B31"/>
    <mergeCell ref="C12:C21"/>
    <mergeCell ref="C22:C31"/>
    <mergeCell ref="B53:B74"/>
    <mergeCell ref="B77:B78"/>
    <mergeCell ref="C53:C63"/>
    <mergeCell ref="C64:C74"/>
    <mergeCell ref="B32:B52"/>
    <mergeCell ref="C32:C41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workbookViewId="0">
      <selection activeCell="J4" sqref="J4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28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ТО60000!B3</f>
        <v>3,2 DI-D</v>
      </c>
      <c r="C3" s="6" t="s">
        <v>1</v>
      </c>
      <c r="D3" s="42">
        <v>1.9</v>
      </c>
      <c r="E3" s="181">
        <f>[1]Лист1!$B$5</f>
        <v>2499</v>
      </c>
      <c r="F3" s="182"/>
      <c r="G3" s="160">
        <f>D3*E3</f>
        <v>4748.0999999999995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1.9</v>
      </c>
      <c r="E4" s="183"/>
      <c r="F4" s="184"/>
      <c r="G4" s="160">
        <f>D4*E3</f>
        <v>4748.0999999999995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1.6</v>
      </c>
      <c r="E5" s="183"/>
      <c r="F5" s="184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83"/>
      <c r="F6" s="184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ТО60000!B7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1.6</v>
      </c>
      <c r="E8" s="185"/>
      <c r="F8" s="186"/>
      <c r="G8" s="162">
        <f>D8*E3</f>
        <v>3998.4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35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35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35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35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191"/>
      <c r="F22" s="191"/>
      <c r="G22" s="192"/>
      <c r="H22" s="36">
        <f>SUM(H12:H21)</f>
        <v>8804.6</v>
      </c>
    </row>
    <row r="23" spans="1:8" ht="14" thickTop="1">
      <c r="A23" s="144"/>
      <c r="B23" s="135"/>
      <c r="C23" s="115" t="s">
        <v>2</v>
      </c>
      <c r="D23" s="15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44"/>
      <c r="B24" s="135"/>
      <c r="C24" s="115"/>
      <c r="D24" s="15" t="s">
        <v>7</v>
      </c>
      <c r="E24" s="3" t="s">
        <v>63</v>
      </c>
      <c r="F24" s="3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44"/>
      <c r="B25" s="135"/>
      <c r="C25" s="115"/>
      <c r="D25" s="15" t="s">
        <v>8</v>
      </c>
      <c r="E25" s="3" t="s">
        <v>65</v>
      </c>
      <c r="F25" s="3">
        <v>1</v>
      </c>
      <c r="G25" s="71">
        <f>[2]Запчасти!$C$149</f>
        <v>1310</v>
      </c>
      <c r="H25" s="35">
        <f t="shared" si="1"/>
        <v>1310</v>
      </c>
    </row>
    <row r="26" spans="1:8">
      <c r="A26" s="144"/>
      <c r="B26" s="135"/>
      <c r="C26" s="115"/>
      <c r="D26" s="17" t="s">
        <v>61</v>
      </c>
      <c r="E26" s="3" t="s">
        <v>66</v>
      </c>
      <c r="F26" s="3">
        <v>1</v>
      </c>
      <c r="G26" s="71">
        <f>[2]Запчасти!$C$157</f>
        <v>1782</v>
      </c>
      <c r="H26" s="35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35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35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35">
        <f t="shared" si="1"/>
        <v>0</v>
      </c>
    </row>
    <row r="33" spans="1:8" ht="15" thickTop="1" thickBot="1">
      <c r="A33" s="144"/>
      <c r="B33" s="136"/>
      <c r="C33" s="115"/>
      <c r="D33" s="46" t="s">
        <v>11</v>
      </c>
      <c r="E33" s="191"/>
      <c r="F33" s="191"/>
      <c r="G33" s="192"/>
      <c r="H33" s="36">
        <f>SUM(H23:H32)</f>
        <v>8804.6</v>
      </c>
    </row>
    <row r="34" spans="1:8" ht="14" thickTop="1">
      <c r="A34" s="144"/>
      <c r="B34" s="145">
        <v>3</v>
      </c>
      <c r="C34" s="114" t="s">
        <v>1</v>
      </c>
      <c r="D34" s="15" t="s">
        <v>4</v>
      </c>
      <c r="E34" s="16" t="s">
        <v>73</v>
      </c>
      <c r="F34" s="2">
        <v>4.9000000000000004</v>
      </c>
      <c r="G34" s="2">
        <f>'[2]Масла и технические жидкости'!$C$5</f>
        <v>711.46</v>
      </c>
      <c r="H34" s="35">
        <f>F34*G34</f>
        <v>3486.1540000000005</v>
      </c>
    </row>
    <row r="35" spans="1:8">
      <c r="A35" s="144"/>
      <c r="B35" s="146"/>
      <c r="C35" s="115"/>
      <c r="D35" s="15" t="s">
        <v>7</v>
      </c>
      <c r="E35" s="2" t="str">
        <f>[2]Запчасти!$B$148</f>
        <v>MD352626</v>
      </c>
      <c r="F35" s="2">
        <v>1</v>
      </c>
      <c r="G35" s="68">
        <f>[2]Запчасти!$C$148</f>
        <v>753</v>
      </c>
      <c r="H35" s="35">
        <f t="shared" ref="H35:H43" si="2">F35*G35</f>
        <v>753</v>
      </c>
    </row>
    <row r="36" spans="1:8">
      <c r="A36" s="144"/>
      <c r="B36" s="146"/>
      <c r="C36" s="115"/>
      <c r="D36" s="15" t="s">
        <v>8</v>
      </c>
      <c r="E36" s="2" t="str">
        <f>[2]Запчасти!$B$149</f>
        <v>7803A028</v>
      </c>
      <c r="F36" s="2">
        <v>1</v>
      </c>
      <c r="G36" s="68">
        <f>[2]Запчасти!$C$149</f>
        <v>1310</v>
      </c>
      <c r="H36" s="35">
        <f t="shared" si="2"/>
        <v>1310</v>
      </c>
    </row>
    <row r="37" spans="1:8">
      <c r="A37" s="144"/>
      <c r="B37" s="146"/>
      <c r="C37" s="115"/>
      <c r="D37" s="15"/>
      <c r="E37" s="3"/>
      <c r="F37" s="3"/>
      <c r="G37" s="3"/>
      <c r="H37" s="35">
        <f t="shared" si="2"/>
        <v>0</v>
      </c>
    </row>
    <row r="38" spans="1:8">
      <c r="A38" s="144"/>
      <c r="B38" s="146"/>
      <c r="C38" s="115"/>
      <c r="D38" s="15"/>
      <c r="E38" s="3"/>
      <c r="F38" s="3"/>
      <c r="G38" s="3"/>
      <c r="H38" s="35">
        <f t="shared" si="2"/>
        <v>0</v>
      </c>
    </row>
    <row r="39" spans="1:8">
      <c r="A39" s="144"/>
      <c r="B39" s="146"/>
      <c r="C39" s="115"/>
      <c r="D39" s="15"/>
      <c r="E39" s="3"/>
      <c r="F39" s="3"/>
      <c r="G39" s="3"/>
      <c r="H39" s="35">
        <f t="shared" si="2"/>
        <v>0</v>
      </c>
    </row>
    <row r="40" spans="1:8">
      <c r="A40" s="144"/>
      <c r="B40" s="146"/>
      <c r="C40" s="115"/>
      <c r="D40" s="15"/>
      <c r="E40" s="3"/>
      <c r="F40" s="3"/>
      <c r="G40" s="3"/>
      <c r="H40" s="35">
        <f t="shared" si="2"/>
        <v>0</v>
      </c>
    </row>
    <row r="41" spans="1:8">
      <c r="A41" s="144"/>
      <c r="B41" s="146"/>
      <c r="C41" s="115"/>
      <c r="D41" s="15"/>
      <c r="E41" s="3"/>
      <c r="F41" s="3"/>
      <c r="G41" s="3"/>
      <c r="H41" s="35">
        <f t="shared" si="2"/>
        <v>0</v>
      </c>
    </row>
    <row r="42" spans="1:8">
      <c r="A42" s="144"/>
      <c r="B42" s="146"/>
      <c r="C42" s="115"/>
      <c r="D42" s="15"/>
      <c r="E42" s="3"/>
      <c r="F42" s="3"/>
      <c r="G42" s="3"/>
      <c r="H42" s="35">
        <f t="shared" si="2"/>
        <v>0</v>
      </c>
    </row>
    <row r="43" spans="1:8" ht="14" thickBot="1">
      <c r="A43" s="144"/>
      <c r="B43" s="146"/>
      <c r="C43" s="115"/>
      <c r="D43" s="15"/>
      <c r="E43" s="3"/>
      <c r="F43" s="3"/>
      <c r="G43" s="3"/>
      <c r="H43" s="35">
        <f t="shared" si="2"/>
        <v>0</v>
      </c>
    </row>
    <row r="44" spans="1:8" ht="15" thickTop="1" thickBot="1">
      <c r="A44" s="144"/>
      <c r="B44" s="146"/>
      <c r="C44" s="116"/>
      <c r="D44" s="46" t="s">
        <v>11</v>
      </c>
      <c r="E44" s="85"/>
      <c r="F44" s="85"/>
      <c r="G44" s="85"/>
      <c r="H44" s="36">
        <f>SUM(H34:H43)</f>
        <v>5549.1540000000005</v>
      </c>
    </row>
    <row r="45" spans="1:8" ht="14" thickTop="1">
      <c r="A45" s="144"/>
      <c r="B45" s="146"/>
      <c r="C45" s="115" t="s">
        <v>2</v>
      </c>
      <c r="D45" s="15" t="s">
        <v>4</v>
      </c>
      <c r="E45" s="16" t="s">
        <v>73</v>
      </c>
      <c r="F45" s="2">
        <v>4.9000000000000004</v>
      </c>
      <c r="G45" s="2">
        <f>'[2]Масла и технические жидкости'!$C$5</f>
        <v>711.46</v>
      </c>
      <c r="H45" s="35">
        <f>F45*G45</f>
        <v>3486.1540000000005</v>
      </c>
    </row>
    <row r="46" spans="1:8">
      <c r="A46" s="144"/>
      <c r="B46" s="146"/>
      <c r="C46" s="115"/>
      <c r="D46" s="15" t="s">
        <v>7</v>
      </c>
      <c r="E46" s="2" t="str">
        <f>[2]Запчасти!$B$148</f>
        <v>MD352626</v>
      </c>
      <c r="F46" s="2">
        <v>1</v>
      </c>
      <c r="G46" s="68">
        <f>[2]Запчасти!$C$148</f>
        <v>753</v>
      </c>
      <c r="H46" s="35">
        <f t="shared" ref="H46:H54" si="3">F46*G46</f>
        <v>753</v>
      </c>
    </row>
    <row r="47" spans="1:8">
      <c r="A47" s="144"/>
      <c r="B47" s="146"/>
      <c r="C47" s="115"/>
      <c r="D47" s="15" t="s">
        <v>8</v>
      </c>
      <c r="E47" s="2" t="str">
        <f>[2]Запчасти!$B$149</f>
        <v>7803A028</v>
      </c>
      <c r="F47" s="2">
        <v>1</v>
      </c>
      <c r="G47" s="68">
        <f>[2]Запчасти!$C$149</f>
        <v>1310</v>
      </c>
      <c r="H47" s="35">
        <f t="shared" si="3"/>
        <v>1310</v>
      </c>
    </row>
    <row r="48" spans="1:8">
      <c r="A48" s="144"/>
      <c r="B48" s="146"/>
      <c r="C48" s="115"/>
      <c r="D48" s="15"/>
      <c r="E48" s="3"/>
      <c r="F48" s="3"/>
      <c r="G48" s="3"/>
      <c r="H48" s="35">
        <f t="shared" si="3"/>
        <v>0</v>
      </c>
    </row>
    <row r="49" spans="1:8">
      <c r="A49" s="144"/>
      <c r="B49" s="146"/>
      <c r="C49" s="115"/>
      <c r="D49" s="15"/>
      <c r="E49" s="3"/>
      <c r="F49" s="3"/>
      <c r="G49" s="3"/>
      <c r="H49" s="35">
        <f t="shared" si="3"/>
        <v>0</v>
      </c>
    </row>
    <row r="50" spans="1:8">
      <c r="A50" s="144"/>
      <c r="B50" s="146"/>
      <c r="C50" s="115"/>
      <c r="D50" s="15"/>
      <c r="E50" s="3"/>
      <c r="F50" s="3"/>
      <c r="G50" s="3"/>
      <c r="H50" s="35">
        <f t="shared" si="3"/>
        <v>0</v>
      </c>
    </row>
    <row r="51" spans="1:8">
      <c r="A51" s="144"/>
      <c r="B51" s="146"/>
      <c r="C51" s="115"/>
      <c r="D51" s="15"/>
      <c r="E51" s="3"/>
      <c r="F51" s="3"/>
      <c r="G51" s="3"/>
      <c r="H51" s="35">
        <f t="shared" si="3"/>
        <v>0</v>
      </c>
    </row>
    <row r="52" spans="1:8">
      <c r="A52" s="144"/>
      <c r="B52" s="146"/>
      <c r="C52" s="115"/>
      <c r="D52" s="15"/>
      <c r="E52" s="3"/>
      <c r="F52" s="3"/>
      <c r="G52" s="3"/>
      <c r="H52" s="35">
        <f t="shared" si="3"/>
        <v>0</v>
      </c>
    </row>
    <row r="53" spans="1:8">
      <c r="A53" s="144"/>
      <c r="B53" s="146"/>
      <c r="C53" s="115"/>
      <c r="D53" s="15"/>
      <c r="E53" s="3"/>
      <c r="F53" s="3"/>
      <c r="G53" s="3"/>
      <c r="H53" s="35">
        <f t="shared" si="3"/>
        <v>0</v>
      </c>
    </row>
    <row r="54" spans="1:8" ht="14" thickBot="1">
      <c r="A54" s="144"/>
      <c r="B54" s="146"/>
      <c r="C54" s="115"/>
      <c r="D54" s="15"/>
      <c r="E54" s="3"/>
      <c r="F54" s="3"/>
      <c r="G54" s="3"/>
      <c r="H54" s="35">
        <f t="shared" si="3"/>
        <v>0</v>
      </c>
    </row>
    <row r="55" spans="1:8" ht="15" thickTop="1" thickBot="1">
      <c r="A55" s="144"/>
      <c r="B55" s="147"/>
      <c r="C55" s="115"/>
      <c r="D55" s="46" t="s">
        <v>11</v>
      </c>
      <c r="E55" s="3"/>
      <c r="F55" s="3"/>
      <c r="G55" s="3"/>
      <c r="H55" s="36">
        <f>SUM(H45:H54)</f>
        <v>5549.1540000000005</v>
      </c>
    </row>
    <row r="56" spans="1:8" ht="14" thickTop="1">
      <c r="A56" s="144"/>
      <c r="B56" s="133" t="str">
        <f>B7</f>
        <v>3,8 MIVEC</v>
      </c>
      <c r="C56" s="114" t="s">
        <v>1</v>
      </c>
      <c r="D56" s="47"/>
      <c r="E56" s="16"/>
      <c r="F56" s="16"/>
      <c r="G56" s="79"/>
      <c r="H56" s="35">
        <f>F56*G56</f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35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35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35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35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35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35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35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91"/>
      <c r="F66" s="191"/>
      <c r="G66" s="192"/>
      <c r="H66" s="36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35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ТО15000!E68</f>
        <v>MD352626</v>
      </c>
      <c r="F68" s="3">
        <f>ТО15000!F68</f>
        <v>1</v>
      </c>
      <c r="G68" s="73">
        <f>ТО15000!G68</f>
        <v>753</v>
      </c>
      <c r="H68" s="35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35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35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35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35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35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35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35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35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08"/>
      <c r="F77" s="108"/>
      <c r="G77" s="134"/>
      <c r="H77" s="36">
        <f>SUM(H67:H76)</f>
        <v>5549.1540000000005</v>
      </c>
    </row>
    <row r="78" spans="1:8" ht="14.25" customHeight="1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7">
        <f>H22+G3</f>
        <v>13552.7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7">
        <f>H33+G4</f>
        <v>13552.7</v>
      </c>
    </row>
    <row r="80" spans="1:8" ht="15" thickTop="1" thickBot="1">
      <c r="A80" s="139"/>
      <c r="B80" s="177">
        <v>3</v>
      </c>
      <c r="C80" s="9" t="s">
        <v>1</v>
      </c>
      <c r="D80" s="83"/>
      <c r="E80" s="83"/>
      <c r="F80" s="83"/>
      <c r="G80" s="83"/>
      <c r="H80" s="37">
        <f>H44+G5</f>
        <v>9547.5540000000001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83"/>
      <c r="H81" s="37">
        <f>H55+G6</f>
        <v>9547.5540000000001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7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7">
        <f>H77+G8</f>
        <v>9547.5540000000001</v>
      </c>
    </row>
    <row r="84" spans="1:8" ht="13.5" customHeight="1" thickTop="1" thickBot="1">
      <c r="A84" s="123" t="s">
        <v>77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8">
        <f>H78+G9+G10</f>
        <v>18800.600000000002</v>
      </c>
    </row>
    <row r="85" spans="1:8" ht="15" thickTop="1" thickBot="1">
      <c r="A85" s="123"/>
      <c r="B85" s="126"/>
      <c r="C85" s="12" t="s">
        <v>2</v>
      </c>
      <c r="D85" s="128"/>
      <c r="E85" s="128"/>
      <c r="F85" s="128"/>
      <c r="G85" s="128"/>
      <c r="H85" s="38">
        <f>H79+G9+G10</f>
        <v>18800.600000000002</v>
      </c>
    </row>
    <row r="86" spans="1:8" ht="15" thickTop="1" thickBot="1">
      <c r="A86" s="123"/>
      <c r="B86" s="131">
        <v>3</v>
      </c>
      <c r="C86" s="12" t="s">
        <v>1</v>
      </c>
      <c r="D86" s="128"/>
      <c r="E86" s="128"/>
      <c r="F86" s="128"/>
      <c r="G86" s="172"/>
      <c r="H86" s="38">
        <f>H80+G9+G10</f>
        <v>14795.454</v>
      </c>
    </row>
    <row r="87" spans="1:8" ht="15" thickTop="1" thickBot="1">
      <c r="A87" s="123"/>
      <c r="B87" s="132"/>
      <c r="C87" s="12" t="s">
        <v>2</v>
      </c>
      <c r="D87" s="128"/>
      <c r="E87" s="128"/>
      <c r="F87" s="128"/>
      <c r="G87" s="172"/>
      <c r="H87" s="38">
        <f>H81+G9+G10</f>
        <v>14795.454</v>
      </c>
    </row>
    <row r="88" spans="1:8" ht="15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8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8">
        <f>H83+G9+G10</f>
        <v>14795.454</v>
      </c>
    </row>
    <row r="90" spans="1:8" ht="14" thickTop="1"/>
  </sheetData>
  <mergeCells count="55">
    <mergeCell ref="A1:C1"/>
    <mergeCell ref="D1:H1"/>
    <mergeCell ref="A2:C2"/>
    <mergeCell ref="B10:C10"/>
    <mergeCell ref="A3:A8"/>
    <mergeCell ref="B3:B4"/>
    <mergeCell ref="B7:B8"/>
    <mergeCell ref="G4:H4"/>
    <mergeCell ref="B5:B6"/>
    <mergeCell ref="A12:A77"/>
    <mergeCell ref="B12:B33"/>
    <mergeCell ref="C12:C22"/>
    <mergeCell ref="A9:A10"/>
    <mergeCell ref="B9:C9"/>
    <mergeCell ref="B34:B55"/>
    <mergeCell ref="C34:C44"/>
    <mergeCell ref="C45:C55"/>
    <mergeCell ref="B56:B77"/>
    <mergeCell ref="C23:C33"/>
    <mergeCell ref="D82:G82"/>
    <mergeCell ref="D83:G83"/>
    <mergeCell ref="C67:C77"/>
    <mergeCell ref="E77:G77"/>
    <mergeCell ref="G2:H2"/>
    <mergeCell ref="G3:H3"/>
    <mergeCell ref="E22:G22"/>
    <mergeCell ref="G10:H10"/>
    <mergeCell ref="G9:H9"/>
    <mergeCell ref="E33:G33"/>
    <mergeCell ref="A84:A89"/>
    <mergeCell ref="B84:B85"/>
    <mergeCell ref="B80:B81"/>
    <mergeCell ref="B86:B87"/>
    <mergeCell ref="D84:G84"/>
    <mergeCell ref="D85:G85"/>
    <mergeCell ref="B88:B89"/>
    <mergeCell ref="D88:G88"/>
    <mergeCell ref="D89:G89"/>
    <mergeCell ref="D86:G86"/>
    <mergeCell ref="A78:A83"/>
    <mergeCell ref="B78:B79"/>
    <mergeCell ref="D87:G87"/>
    <mergeCell ref="D78:G78"/>
    <mergeCell ref="D79:G79"/>
    <mergeCell ref="B82:B83"/>
    <mergeCell ref="C56:C66"/>
    <mergeCell ref="E66:G66"/>
    <mergeCell ref="E2:F2"/>
    <mergeCell ref="E3:F8"/>
    <mergeCell ref="E9:F9"/>
    <mergeCell ref="E10:F10"/>
    <mergeCell ref="G5:H5"/>
    <mergeCell ref="G6:H6"/>
    <mergeCell ref="G7:H7"/>
    <mergeCell ref="G8:H8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5" workbookViewId="0">
      <selection activeCell="J6" sqref="J6"/>
    </sheetView>
  </sheetViews>
  <sheetFormatPr baseColWidth="10" defaultColWidth="8.7109375" defaultRowHeight="13" x14ac:dyDescent="0"/>
  <cols>
    <col min="1" max="1" width="20.42578125" style="1" customWidth="1"/>
    <col min="2" max="2" width="11" style="1" bestFit="1" customWidth="1"/>
    <col min="3" max="3" width="17.5703125" style="1" customWidth="1"/>
    <col min="4" max="4" width="20" style="55" customWidth="1"/>
    <col min="5" max="5" width="25.5703125" style="4" customWidth="1"/>
    <col min="6" max="6" width="19.5703125" style="4" bestFit="1" customWidth="1"/>
    <col min="7" max="7" width="15.28515625" style="39" customWidth="1"/>
    <col min="8" max="8" width="11.7109375" style="39" customWidth="1"/>
    <col min="9" max="9" width="20.42578125" style="1" customWidth="1"/>
    <col min="10" max="10" width="19" style="1" customWidth="1"/>
    <col min="11" max="11" width="15.85546875" style="33" customWidth="1"/>
    <col min="12" max="12" width="2.5703125" style="1" customWidth="1"/>
    <col min="13" max="16384" width="8.7109375" style="1"/>
  </cols>
  <sheetData>
    <row r="1" spans="1:20" ht="18" thickTop="1" thickBot="1">
      <c r="A1" s="187" t="str">
        <f>ТО15000!A1</f>
        <v>Pajero IV (BK)</v>
      </c>
      <c r="B1" s="188"/>
      <c r="C1" s="188"/>
      <c r="D1" s="152" t="s">
        <v>30</v>
      </c>
      <c r="E1" s="153"/>
      <c r="F1" s="153"/>
      <c r="G1" s="153"/>
      <c r="H1" s="154"/>
      <c r="J1" s="33"/>
      <c r="K1" s="1"/>
    </row>
    <row r="2" spans="1:20" ht="24" customHeight="1" thickTop="1">
      <c r="A2" s="155"/>
      <c r="B2" s="112"/>
      <c r="C2" s="112"/>
      <c r="D2" s="49" t="s">
        <v>15</v>
      </c>
      <c r="E2" s="164" t="s">
        <v>74</v>
      </c>
      <c r="F2" s="165"/>
      <c r="G2" s="170" t="s">
        <v>72</v>
      </c>
      <c r="H2" s="171"/>
      <c r="J2" s="33"/>
      <c r="K2" s="1"/>
    </row>
    <row r="3" spans="1:20">
      <c r="A3" s="123" t="s">
        <v>48</v>
      </c>
      <c r="B3" s="158" t="str">
        <f>ТО75000!B3</f>
        <v>3,2 DI-D</v>
      </c>
      <c r="C3" s="6" t="s">
        <v>1</v>
      </c>
      <c r="D3" s="50">
        <v>3.8</v>
      </c>
      <c r="E3" s="193">
        <f>ТО15000!E3</f>
        <v>2499</v>
      </c>
      <c r="F3" s="174"/>
      <c r="G3" s="160">
        <f>D3*E3</f>
        <v>9496.1999999999989</v>
      </c>
      <c r="H3" s="161"/>
      <c r="I3" s="2"/>
      <c r="J3" s="68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>
      <c r="A4" s="123"/>
      <c r="B4" s="158"/>
      <c r="C4" s="6" t="s">
        <v>2</v>
      </c>
      <c r="D4" s="50">
        <v>4.0999999999999996</v>
      </c>
      <c r="E4" s="194"/>
      <c r="F4" s="149"/>
      <c r="G4" s="160">
        <f>D4*E3</f>
        <v>10245.9</v>
      </c>
      <c r="H4" s="161"/>
      <c r="I4" s="2"/>
      <c r="J4" s="68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>
      <c r="A5" s="123"/>
      <c r="B5" s="131">
        <v>3</v>
      </c>
      <c r="C5" s="6" t="s">
        <v>1</v>
      </c>
      <c r="D5" s="50">
        <v>5.2</v>
      </c>
      <c r="E5" s="194"/>
      <c r="F5" s="149"/>
      <c r="G5" s="160">
        <f>D5*E3</f>
        <v>12994.800000000001</v>
      </c>
      <c r="H5" s="172"/>
      <c r="I5" s="2"/>
      <c r="J5" s="68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123"/>
      <c r="B6" s="132"/>
      <c r="C6" s="6" t="s">
        <v>2</v>
      </c>
      <c r="D6" s="50">
        <v>5.2</v>
      </c>
      <c r="E6" s="194"/>
      <c r="F6" s="149"/>
      <c r="G6" s="160">
        <f>D6*E3</f>
        <v>12994.800000000001</v>
      </c>
      <c r="H6" s="172"/>
      <c r="I6" s="2"/>
      <c r="J6" s="68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123"/>
      <c r="B7" s="158" t="str">
        <f>ТО75000!B7</f>
        <v>3,8 MIVEC</v>
      </c>
      <c r="C7" s="6" t="s">
        <v>1</v>
      </c>
      <c r="D7" s="50"/>
      <c r="E7" s="194"/>
      <c r="F7" s="149"/>
      <c r="G7" s="160"/>
      <c r="H7" s="161"/>
      <c r="I7" s="2"/>
      <c r="J7" s="68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14" thickBot="1">
      <c r="A8" s="124"/>
      <c r="B8" s="159"/>
      <c r="C8" s="7" t="s">
        <v>2</v>
      </c>
      <c r="D8" s="51">
        <v>5.2</v>
      </c>
      <c r="E8" s="195"/>
      <c r="F8" s="109"/>
      <c r="G8" s="162">
        <f>D8*E3</f>
        <v>12994.800000000001</v>
      </c>
      <c r="H8" s="163"/>
      <c r="I8" s="2"/>
      <c r="J8" s="68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3.5" customHeight="1" thickTop="1">
      <c r="A9" s="144"/>
      <c r="B9" s="63" t="str">
        <f>B7</f>
        <v>3,8 MIVEC</v>
      </c>
      <c r="C9" s="2" t="s">
        <v>49</v>
      </c>
      <c r="D9" s="17">
        <v>1.5</v>
      </c>
      <c r="E9" s="148">
        <f>E10</f>
        <v>2499</v>
      </c>
      <c r="F9" s="149"/>
      <c r="G9" s="150">
        <f>D9*E9</f>
        <v>3748.5</v>
      </c>
      <c r="H9" s="151"/>
      <c r="I9" s="2"/>
      <c r="J9" s="68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s="4" customFormat="1" ht="14" thickBot="1">
      <c r="A10" s="167"/>
      <c r="B10" s="169" t="s">
        <v>12</v>
      </c>
      <c r="C10" s="108"/>
      <c r="D10" s="52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7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0.25" customHeight="1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0" ht="12.75" customHeight="1">
      <c r="A12" s="123" t="s">
        <v>3</v>
      </c>
      <c r="B12" s="114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 t="shared" ref="H12:H21" si="0">F12*G12</f>
        <v>4854.6000000000004</v>
      </c>
    </row>
    <row r="13" spans="1:20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 t="shared" si="0"/>
        <v>858</v>
      </c>
    </row>
    <row r="14" spans="1:20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 t="shared" si="0"/>
        <v>1310</v>
      </c>
    </row>
    <row r="15" spans="1:20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si="0"/>
        <v>1782</v>
      </c>
    </row>
    <row r="16" spans="1:20" ht="26">
      <c r="A16" s="135"/>
      <c r="B16" s="135"/>
      <c r="C16" s="115"/>
      <c r="D16" s="15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15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>F17*G17</f>
        <v>1993</v>
      </c>
    </row>
    <row r="18" spans="1:8">
      <c r="A18" s="135"/>
      <c r="B18" s="135"/>
      <c r="C18" s="115"/>
      <c r="D18" s="15" t="s">
        <v>70</v>
      </c>
      <c r="E18" s="3" t="str">
        <f>'[2]Масла и технические жидкости'!$B$8</f>
        <v>Mobilube 1-SHC 75W90</v>
      </c>
      <c r="F18" s="3">
        <v>3.2</v>
      </c>
      <c r="G18" s="73">
        <f>'[2]Масла и технические жидкости'!$C$8</f>
        <v>648.33000000000004</v>
      </c>
      <c r="H18" s="35">
        <f t="shared" si="0"/>
        <v>2074.6560000000004</v>
      </c>
    </row>
    <row r="19" spans="1:8">
      <c r="A19" s="135"/>
      <c r="B19" s="135"/>
      <c r="C19" s="115"/>
      <c r="D19" s="15" t="s">
        <v>24</v>
      </c>
      <c r="E19" s="4" t="str">
        <f>'[2]Масла и технические жидкости'!$B$8</f>
        <v>Mobilube 1-SHC 75W90</v>
      </c>
      <c r="F19" s="3">
        <v>2.8</v>
      </c>
      <c r="G19" s="71">
        <f>'[2]Масла и технические жидкости'!$C$8</f>
        <v>648.33000000000004</v>
      </c>
      <c r="H19" s="35">
        <f t="shared" si="0"/>
        <v>1815.3240000000001</v>
      </c>
    </row>
    <row r="20" spans="1:8">
      <c r="A20" s="135"/>
      <c r="B20" s="135"/>
      <c r="C20" s="115"/>
      <c r="D20" s="48" t="s">
        <v>46</v>
      </c>
      <c r="E20" s="3" t="str">
        <f>'[2]Масла и технические жидкости'!$B$8</f>
        <v>Mobilube 1-SHC 75W90</v>
      </c>
      <c r="F20" s="3">
        <v>1.6</v>
      </c>
      <c r="G20" s="73">
        <f>'[2]Масла и технические жидкости'!$C$8</f>
        <v>648.33000000000004</v>
      </c>
      <c r="H20" s="35">
        <f t="shared" si="0"/>
        <v>1037.3280000000002</v>
      </c>
    </row>
    <row r="21" spans="1:8" ht="14" thickBot="1">
      <c r="A21" s="135"/>
      <c r="B21" s="135"/>
      <c r="C21" s="115"/>
      <c r="D21" s="15" t="s">
        <v>47</v>
      </c>
      <c r="E21" s="3" t="str">
        <f>'[2]Масла и технические жидкости'!$B$8</f>
        <v>Mobilube 1-SHC 75W90</v>
      </c>
      <c r="F21" s="3">
        <v>1.1499999999999999</v>
      </c>
      <c r="G21" s="72">
        <f>'[2]Масла и технические жидкости'!$C$8</f>
        <v>648.33000000000004</v>
      </c>
      <c r="H21" s="35">
        <f t="shared" si="0"/>
        <v>745.57949999999994</v>
      </c>
    </row>
    <row r="22" spans="1:8" ht="15" thickTop="1" thickBot="1">
      <c r="A22" s="135"/>
      <c r="B22" s="135"/>
      <c r="C22" s="116"/>
      <c r="D22" s="53" t="s">
        <v>11</v>
      </c>
      <c r="E22" s="112"/>
      <c r="F22" s="112"/>
      <c r="G22" s="113"/>
      <c r="H22" s="36">
        <f>SUM(H12:H21)</f>
        <v>16745.487500000003</v>
      </c>
    </row>
    <row r="23" spans="1:8" ht="14" thickTop="1">
      <c r="A23" s="135"/>
      <c r="B23" s="135"/>
      <c r="C23" s="114" t="s">
        <v>2</v>
      </c>
      <c r="D23" s="15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35"/>
      <c r="B24" s="135"/>
      <c r="C24" s="115"/>
      <c r="D24" s="15" t="s">
        <v>7</v>
      </c>
      <c r="E24" s="3" t="s">
        <v>63</v>
      </c>
      <c r="F24" s="3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35"/>
      <c r="B25" s="135"/>
      <c r="C25" s="115"/>
      <c r="D25" s="15" t="s">
        <v>8</v>
      </c>
      <c r="E25" s="3" t="s">
        <v>65</v>
      </c>
      <c r="F25" s="3">
        <v>1</v>
      </c>
      <c r="G25" s="71">
        <f>[2]Запчасти!$C$149</f>
        <v>1310</v>
      </c>
      <c r="H25" s="35">
        <f t="shared" si="1"/>
        <v>1310</v>
      </c>
    </row>
    <row r="26" spans="1:8">
      <c r="A26" s="135"/>
      <c r="B26" s="135"/>
      <c r="C26" s="115"/>
      <c r="D26" s="17" t="s">
        <v>61</v>
      </c>
      <c r="E26" s="3" t="s">
        <v>66</v>
      </c>
      <c r="F26" s="3">
        <v>1</v>
      </c>
      <c r="G26" s="71">
        <f>[2]Запчасти!$C$157</f>
        <v>1782</v>
      </c>
      <c r="H26" s="35">
        <f t="shared" si="1"/>
        <v>1782</v>
      </c>
    </row>
    <row r="27" spans="1:8" ht="26">
      <c r="A27" s="135"/>
      <c r="B27" s="135"/>
      <c r="C27" s="115"/>
      <c r="D27" s="15" t="s">
        <v>69</v>
      </c>
      <c r="E27" s="3" t="s">
        <v>68</v>
      </c>
      <c r="F27" s="3">
        <v>1</v>
      </c>
      <c r="G27" s="71">
        <f>'[2]Масла и технические жидкости'!$C$6</f>
        <v>275</v>
      </c>
      <c r="H27" s="35">
        <f t="shared" si="1"/>
        <v>275</v>
      </c>
    </row>
    <row r="28" spans="1:8">
      <c r="A28" s="135"/>
      <c r="B28" s="135"/>
      <c r="C28" s="115"/>
      <c r="D28" s="15" t="s">
        <v>22</v>
      </c>
      <c r="E28" s="3" t="s">
        <v>64</v>
      </c>
      <c r="F28" s="3">
        <v>1</v>
      </c>
      <c r="G28" s="71">
        <f>[2]Запчасти!$C$156</f>
        <v>1993</v>
      </c>
      <c r="H28" s="35">
        <f>F28*G28</f>
        <v>1993</v>
      </c>
    </row>
    <row r="29" spans="1:8">
      <c r="A29" s="135"/>
      <c r="B29" s="135"/>
      <c r="C29" s="115"/>
      <c r="D29" s="15" t="s">
        <v>24</v>
      </c>
      <c r="E29" s="4" t="str">
        <f>'[2]Масла и технические жидкости'!$B$8</f>
        <v>Mobilube 1-SHC 75W90</v>
      </c>
      <c r="F29" s="3">
        <v>2.8</v>
      </c>
      <c r="G29" s="73">
        <f>'[2]Масла и технические жидкости'!$C$8</f>
        <v>648.33000000000004</v>
      </c>
      <c r="H29" s="35">
        <f t="shared" si="1"/>
        <v>1815.3240000000001</v>
      </c>
    </row>
    <row r="30" spans="1:8">
      <c r="A30" s="135"/>
      <c r="B30" s="135"/>
      <c r="C30" s="115"/>
      <c r="D30" s="48" t="s">
        <v>46</v>
      </c>
      <c r="E30" s="3" t="str">
        <f>'[2]Масла и технические жидкости'!$B$8</f>
        <v>Mobilube 1-SHC 75W90</v>
      </c>
      <c r="F30" s="3">
        <v>1.6</v>
      </c>
      <c r="G30" s="73">
        <f>'[2]Масла и технические жидкости'!$C$8</f>
        <v>648.33000000000004</v>
      </c>
      <c r="H30" s="35">
        <f t="shared" si="1"/>
        <v>1037.3280000000002</v>
      </c>
    </row>
    <row r="31" spans="1:8">
      <c r="A31" s="135"/>
      <c r="B31" s="135"/>
      <c r="C31" s="115"/>
      <c r="D31" s="15" t="s">
        <v>47</v>
      </c>
      <c r="E31" s="3" t="str">
        <f>'[2]Масла и технические жидкости'!$B$8</f>
        <v>Mobilube 1-SHC 75W90</v>
      </c>
      <c r="F31" s="3">
        <v>1.1499999999999999</v>
      </c>
      <c r="G31" s="72">
        <f>'[2]Масла и технические жидкости'!$C$8</f>
        <v>648.33000000000004</v>
      </c>
      <c r="H31" s="35">
        <f t="shared" si="1"/>
        <v>745.57949999999994</v>
      </c>
    </row>
    <row r="32" spans="1:8" ht="14" thickBot="1">
      <c r="A32" s="135"/>
      <c r="B32" s="135"/>
      <c r="C32" s="115"/>
      <c r="D32" s="17" t="s">
        <v>25</v>
      </c>
      <c r="E32" s="3" t="str">
        <f>'[2]Масла и технические жидкости'!$B$11</f>
        <v>BP ATF SP-III</v>
      </c>
      <c r="F32" s="3">
        <v>9.6999999999999993</v>
      </c>
      <c r="G32" s="72">
        <f>'[2]Масла и технические жидкости'!$C$11</f>
        <v>419.3</v>
      </c>
      <c r="H32" s="35">
        <f t="shared" si="1"/>
        <v>4067.21</v>
      </c>
    </row>
    <row r="33" spans="1:12" ht="15" thickTop="1" thickBot="1">
      <c r="A33" s="135"/>
      <c r="B33" s="136"/>
      <c r="C33" s="116"/>
      <c r="D33" s="53" t="s">
        <v>11</v>
      </c>
      <c r="E33" s="112"/>
      <c r="F33" s="112"/>
      <c r="G33" s="113"/>
      <c r="H33" s="36">
        <f>SUM(H23:H31)</f>
        <v>14670.8315</v>
      </c>
    </row>
    <row r="34" spans="1:12" ht="14" thickTop="1">
      <c r="A34" s="135"/>
      <c r="B34" s="180">
        <v>3</v>
      </c>
      <c r="C34" s="114" t="s">
        <v>1</v>
      </c>
      <c r="D34" s="15" t="s">
        <v>4</v>
      </c>
      <c r="E34" s="16" t="str">
        <f>ТО15000!E34</f>
        <v>Mobil-1 0W40</v>
      </c>
      <c r="F34" s="16">
        <f>ТО15000!F34</f>
        <v>4.9000000000000004</v>
      </c>
      <c r="G34" s="79">
        <f>ТО15000!G34</f>
        <v>711.46</v>
      </c>
      <c r="H34" s="35">
        <f>F34*G34</f>
        <v>3486.1540000000005</v>
      </c>
      <c r="I34" s="59"/>
      <c r="J34" s="59"/>
      <c r="K34" s="67"/>
      <c r="L34" s="60"/>
    </row>
    <row r="35" spans="1:12">
      <c r="A35" s="135"/>
      <c r="B35" s="146"/>
      <c r="C35" s="115"/>
      <c r="D35" s="15" t="s">
        <v>7</v>
      </c>
      <c r="E35" s="62" t="str">
        <f>ТО15000!E35</f>
        <v>MD352626</v>
      </c>
      <c r="F35" s="62">
        <f>ТО15000!F35</f>
        <v>1</v>
      </c>
      <c r="G35" s="71">
        <f>ТО15000!G35</f>
        <v>753</v>
      </c>
      <c r="H35" s="35">
        <f t="shared" ref="H35:H43" si="2">F35*G35</f>
        <v>753</v>
      </c>
      <c r="I35" s="2"/>
      <c r="J35" s="64" t="s">
        <v>50</v>
      </c>
      <c r="K35" s="68"/>
      <c r="L35" s="61"/>
    </row>
    <row r="36" spans="1:12">
      <c r="A36" s="135"/>
      <c r="B36" s="146"/>
      <c r="C36" s="115"/>
      <c r="D36" s="15" t="s">
        <v>8</v>
      </c>
      <c r="E36" s="3" t="str">
        <f>ТО15000!E36</f>
        <v>7803A028</v>
      </c>
      <c r="F36" s="3">
        <f>ТО15000!F36</f>
        <v>1</v>
      </c>
      <c r="G36" s="73">
        <f>ТО15000!G36</f>
        <v>1310</v>
      </c>
      <c r="H36" s="35">
        <f t="shared" si="2"/>
        <v>1310</v>
      </c>
      <c r="I36" s="65" t="s">
        <v>51</v>
      </c>
      <c r="J36" s="65" t="s">
        <v>52</v>
      </c>
      <c r="K36" s="80" t="s">
        <v>6</v>
      </c>
      <c r="L36" s="61"/>
    </row>
    <row r="37" spans="1:12">
      <c r="A37" s="135"/>
      <c r="B37" s="146"/>
      <c r="C37" s="115"/>
      <c r="D37" s="17" t="s">
        <v>29</v>
      </c>
      <c r="E37" s="2" t="str">
        <f>[2]Запчасти!$B$200</f>
        <v>MD358557</v>
      </c>
      <c r="F37" s="2">
        <v>1</v>
      </c>
      <c r="G37" s="68">
        <f>[2]Запчасти!$C$200</f>
        <v>10019</v>
      </c>
      <c r="H37" s="35">
        <f t="shared" si="2"/>
        <v>10019</v>
      </c>
      <c r="I37" s="65" t="s">
        <v>53</v>
      </c>
      <c r="J37" s="65" t="str">
        <f>[2]Запчасти!$F$194</f>
        <v>MD362861</v>
      </c>
      <c r="K37" s="80">
        <f>[2]Запчасти!$G$194</f>
        <v>4259</v>
      </c>
      <c r="L37" s="61"/>
    </row>
    <row r="38" spans="1:12" ht="26">
      <c r="A38" s="135"/>
      <c r="B38" s="146"/>
      <c r="C38" s="115"/>
      <c r="D38" s="15" t="s">
        <v>21</v>
      </c>
      <c r="E38" s="3" t="str">
        <f>E49</f>
        <v>Mobil DOT4</v>
      </c>
      <c r="F38" s="3">
        <v>1</v>
      </c>
      <c r="G38" s="73">
        <f>'[2]Масла и технические жидкости'!$C$6</f>
        <v>275</v>
      </c>
      <c r="H38" s="35">
        <f t="shared" si="2"/>
        <v>275</v>
      </c>
      <c r="I38" s="65" t="s">
        <v>54</v>
      </c>
      <c r="J38" s="65" t="str">
        <f>[2]Запчасти!$F$195</f>
        <v>MD140071</v>
      </c>
      <c r="K38" s="80">
        <f>[2]Запчасти!$G$195</f>
        <v>2873</v>
      </c>
      <c r="L38" s="61"/>
    </row>
    <row r="39" spans="1:12">
      <c r="A39" s="135"/>
      <c r="B39" s="146"/>
      <c r="C39" s="115"/>
      <c r="D39" s="15" t="s">
        <v>22</v>
      </c>
      <c r="E39" s="3" t="str">
        <f>[2]Запчасти!$B$196</f>
        <v>MR571476</v>
      </c>
      <c r="F39" s="3">
        <v>1</v>
      </c>
      <c r="G39" s="73">
        <f>[2]Запчасти!$C$196</f>
        <v>2159</v>
      </c>
      <c r="H39" s="35">
        <f t="shared" si="2"/>
        <v>2159</v>
      </c>
      <c r="I39" s="65" t="s">
        <v>55</v>
      </c>
      <c r="J39" s="65" t="str">
        <f>[2]Запчасти!$F$196</f>
        <v>MD319022</v>
      </c>
      <c r="K39" s="80">
        <f>[2]Запчасти!$G$196</f>
        <v>2427</v>
      </c>
      <c r="L39" s="61"/>
    </row>
    <row r="40" spans="1:12">
      <c r="A40" s="135"/>
      <c r="B40" s="146"/>
      <c r="C40" s="115"/>
      <c r="D40" s="15" t="s">
        <v>70</v>
      </c>
      <c r="E40" s="2" t="str">
        <f>'[2]Масла и технические жидкости'!$B$8</f>
        <v>Mobilube 1-SHC 75W90</v>
      </c>
      <c r="F40" s="2">
        <v>3.2</v>
      </c>
      <c r="G40" s="68">
        <f>'[2]Масла и технические жидкости'!$C$8</f>
        <v>648.33000000000004</v>
      </c>
      <c r="H40" s="35">
        <f t="shared" si="2"/>
        <v>2074.6560000000004</v>
      </c>
      <c r="I40" s="66" t="s">
        <v>11</v>
      </c>
      <c r="J40" s="66"/>
      <c r="K40" s="81">
        <f>SUM(K37:K39)</f>
        <v>9559</v>
      </c>
      <c r="L40" s="61"/>
    </row>
    <row r="41" spans="1:12">
      <c r="A41" s="135"/>
      <c r="B41" s="146"/>
      <c r="C41" s="115"/>
      <c r="D41" s="15" t="s">
        <v>24</v>
      </c>
      <c r="E41" s="2" t="str">
        <f>'[2]Масла и технические жидкости'!$B$8</f>
        <v>Mobilube 1-SHC 75W90</v>
      </c>
      <c r="F41" s="2">
        <v>2.8</v>
      </c>
      <c r="G41" s="68">
        <f>'[2]Масла и технические жидкости'!$C$8</f>
        <v>648.33000000000004</v>
      </c>
      <c r="H41" s="35">
        <f t="shared" si="2"/>
        <v>1815.3240000000001</v>
      </c>
      <c r="I41" s="2"/>
      <c r="J41" s="2"/>
      <c r="K41" s="68"/>
      <c r="L41" s="61"/>
    </row>
    <row r="42" spans="1:12">
      <c r="A42" s="135"/>
      <c r="B42" s="146"/>
      <c r="C42" s="115"/>
      <c r="D42" s="48" t="s">
        <v>46</v>
      </c>
      <c r="E42" s="2" t="str">
        <f>'[2]Масла и технические жидкости'!$B$8</f>
        <v>Mobilube 1-SHC 75W90</v>
      </c>
      <c r="F42" s="2">
        <v>1.6</v>
      </c>
      <c r="G42" s="68">
        <f>'[2]Масла и технические жидкости'!$C$8</f>
        <v>648.33000000000004</v>
      </c>
      <c r="H42" s="35">
        <f t="shared" si="2"/>
        <v>1037.3280000000002</v>
      </c>
      <c r="I42" s="2"/>
      <c r="J42" s="2"/>
      <c r="K42" s="68"/>
      <c r="L42" s="61"/>
    </row>
    <row r="43" spans="1:12" ht="14" thickBot="1">
      <c r="A43" s="135"/>
      <c r="B43" s="146"/>
      <c r="C43" s="115"/>
      <c r="D43" s="15" t="s">
        <v>47</v>
      </c>
      <c r="E43" s="2" t="str">
        <f>'[2]Масла и технические жидкости'!$B$8</f>
        <v>Mobilube 1-SHC 75W90</v>
      </c>
      <c r="F43" s="2">
        <v>1.1499999999999999</v>
      </c>
      <c r="G43" s="68">
        <f>'[2]Масла и технические жидкости'!$C$8</f>
        <v>648.33000000000004</v>
      </c>
      <c r="H43" s="35">
        <f t="shared" si="2"/>
        <v>745.57949999999994</v>
      </c>
      <c r="I43" s="2"/>
      <c r="J43" s="2"/>
      <c r="K43" s="68"/>
      <c r="L43" s="61"/>
    </row>
    <row r="44" spans="1:12" ht="15" thickTop="1" thickBot="1">
      <c r="A44" s="135"/>
      <c r="B44" s="146"/>
      <c r="C44" s="116"/>
      <c r="D44" s="53" t="s">
        <v>11</v>
      </c>
      <c r="E44" s="84"/>
      <c r="F44" s="84"/>
      <c r="G44" s="90"/>
      <c r="H44" s="36">
        <f>SUM(H34:H43)</f>
        <v>23675.041500000003</v>
      </c>
      <c r="I44" s="2"/>
      <c r="J44" s="2"/>
      <c r="K44" s="68"/>
      <c r="L44" s="61"/>
    </row>
    <row r="45" spans="1:12" ht="14" thickTop="1">
      <c r="A45" s="135"/>
      <c r="B45" s="146"/>
      <c r="C45" s="114" t="s">
        <v>2</v>
      </c>
      <c r="D45" s="54" t="s">
        <v>4</v>
      </c>
      <c r="E45" s="16" t="str">
        <f>ТО15000!E45</f>
        <v>Mobil-1 0W40</v>
      </c>
      <c r="F45" s="16">
        <f>ТО15000!F45</f>
        <v>4.9000000000000004</v>
      </c>
      <c r="G45" s="79">
        <f>ТО15000!G45</f>
        <v>711.46</v>
      </c>
      <c r="H45" s="35">
        <f>G45*F45</f>
        <v>3486.1540000000005</v>
      </c>
      <c r="I45" s="2"/>
      <c r="J45" s="2"/>
      <c r="K45" s="68"/>
      <c r="L45" s="61"/>
    </row>
    <row r="46" spans="1:12">
      <c r="A46" s="135"/>
      <c r="B46" s="146"/>
      <c r="C46" s="115"/>
      <c r="D46" s="17" t="s">
        <v>7</v>
      </c>
      <c r="E46" s="62" t="str">
        <f>ТО15000!E46</f>
        <v>MD352626</v>
      </c>
      <c r="F46" s="62">
        <f>ТО15000!F46</f>
        <v>1</v>
      </c>
      <c r="G46" s="71">
        <f>ТО15000!G46</f>
        <v>753</v>
      </c>
      <c r="H46" s="35">
        <f t="shared" ref="H46:H54" si="3">G46*F46</f>
        <v>753</v>
      </c>
      <c r="I46" s="2"/>
      <c r="J46" s="2"/>
      <c r="K46" s="68"/>
      <c r="L46" s="61"/>
    </row>
    <row r="47" spans="1:12">
      <c r="A47" s="135"/>
      <c r="B47" s="146"/>
      <c r="C47" s="115"/>
      <c r="D47" s="17" t="s">
        <v>8</v>
      </c>
      <c r="E47" s="3" t="str">
        <f>ТО15000!E47</f>
        <v>7803A028</v>
      </c>
      <c r="F47" s="3">
        <f>ТО15000!F47</f>
        <v>1</v>
      </c>
      <c r="G47" s="73">
        <f>ТО15000!G47</f>
        <v>1310</v>
      </c>
      <c r="H47" s="35">
        <f t="shared" si="3"/>
        <v>1310</v>
      </c>
      <c r="I47" s="2"/>
      <c r="J47" s="2"/>
      <c r="K47" s="68"/>
      <c r="L47" s="61"/>
    </row>
    <row r="48" spans="1:12">
      <c r="A48" s="135"/>
      <c r="B48" s="146"/>
      <c r="C48" s="115"/>
      <c r="D48" s="17" t="s">
        <v>29</v>
      </c>
      <c r="E48" s="2" t="str">
        <f>E37</f>
        <v>MD358557</v>
      </c>
      <c r="F48" s="2">
        <v>1</v>
      </c>
      <c r="G48" s="68">
        <f>G37</f>
        <v>10019</v>
      </c>
      <c r="H48" s="35">
        <f t="shared" si="3"/>
        <v>10019</v>
      </c>
      <c r="I48" s="2"/>
      <c r="J48" s="2"/>
      <c r="K48" s="68"/>
      <c r="L48" s="61"/>
    </row>
    <row r="49" spans="1:12" ht="26">
      <c r="A49" s="135"/>
      <c r="B49" s="146"/>
      <c r="C49" s="115"/>
      <c r="D49" s="17" t="s">
        <v>69</v>
      </c>
      <c r="E49" s="3" t="str">
        <f>E16</f>
        <v>Mobil DOT4</v>
      </c>
      <c r="F49" s="3">
        <v>1</v>
      </c>
      <c r="G49" s="73">
        <f>G16</f>
        <v>275</v>
      </c>
      <c r="H49" s="35">
        <f t="shared" si="3"/>
        <v>275</v>
      </c>
      <c r="I49" s="2"/>
      <c r="J49" s="2"/>
      <c r="K49" s="68"/>
      <c r="L49" s="61"/>
    </row>
    <row r="50" spans="1:12">
      <c r="A50" s="135"/>
      <c r="B50" s="146"/>
      <c r="C50" s="115"/>
      <c r="D50" s="17" t="s">
        <v>22</v>
      </c>
      <c r="E50" s="3" t="str">
        <f>[2]Запчасти!$B$196</f>
        <v>MR571476</v>
      </c>
      <c r="F50" s="3">
        <v>1</v>
      </c>
      <c r="G50" s="73">
        <f>[2]Запчасти!$C$196</f>
        <v>2159</v>
      </c>
      <c r="H50" s="35">
        <f t="shared" si="3"/>
        <v>2159</v>
      </c>
      <c r="I50" s="2"/>
      <c r="J50" s="2"/>
      <c r="K50" s="68"/>
      <c r="L50" s="61"/>
    </row>
    <row r="51" spans="1:12">
      <c r="A51" s="135"/>
      <c r="B51" s="146"/>
      <c r="C51" s="115"/>
      <c r="D51" s="17" t="s">
        <v>25</v>
      </c>
      <c r="E51" s="3" t="str">
        <f>E73</f>
        <v>BP ATF SP-III</v>
      </c>
      <c r="F51" s="3">
        <v>9.6999999999999993</v>
      </c>
      <c r="G51" s="73">
        <f>G73</f>
        <v>419.3</v>
      </c>
      <c r="H51" s="35">
        <f t="shared" si="3"/>
        <v>4067.21</v>
      </c>
      <c r="I51" s="2"/>
      <c r="J51" s="2"/>
      <c r="K51" s="68"/>
      <c r="L51" s="61"/>
    </row>
    <row r="52" spans="1:12">
      <c r="A52" s="135"/>
      <c r="B52" s="146"/>
      <c r="C52" s="115"/>
      <c r="D52" s="15" t="s">
        <v>24</v>
      </c>
      <c r="E52" s="3" t="str">
        <f>E74</f>
        <v>Mobilube 1-SHC 75W90</v>
      </c>
      <c r="F52" s="3">
        <v>2.8</v>
      </c>
      <c r="G52" s="73">
        <f>G74</f>
        <v>648.33000000000004</v>
      </c>
      <c r="H52" s="35">
        <f t="shared" si="3"/>
        <v>1815.3240000000001</v>
      </c>
      <c r="I52" s="2"/>
      <c r="J52" s="2"/>
      <c r="K52" s="68"/>
      <c r="L52" s="61"/>
    </row>
    <row r="53" spans="1:12">
      <c r="A53" s="135"/>
      <c r="B53" s="146"/>
      <c r="C53" s="115"/>
      <c r="D53" s="15" t="s">
        <v>47</v>
      </c>
      <c r="E53" s="3" t="str">
        <f>'[2]Масла и технические жидкости'!$B$8</f>
        <v>Mobilube 1-SHC 75W90</v>
      </c>
      <c r="F53" s="3">
        <v>1.1499999999999999</v>
      </c>
      <c r="G53" s="73">
        <f>G74</f>
        <v>648.33000000000004</v>
      </c>
      <c r="H53" s="35">
        <f t="shared" si="3"/>
        <v>745.57949999999994</v>
      </c>
      <c r="I53" s="2"/>
      <c r="J53" s="2"/>
      <c r="K53" s="68"/>
      <c r="L53" s="61"/>
    </row>
    <row r="54" spans="1:12" ht="14" thickBot="1">
      <c r="A54" s="135"/>
      <c r="B54" s="146"/>
      <c r="C54" s="115"/>
      <c r="D54" s="48" t="s">
        <v>46</v>
      </c>
      <c r="E54" s="3" t="str">
        <f>E53</f>
        <v>Mobilube 1-SHC 75W90</v>
      </c>
      <c r="F54" s="3">
        <v>1.6</v>
      </c>
      <c r="G54" s="73">
        <f>G74</f>
        <v>648.33000000000004</v>
      </c>
      <c r="H54" s="35">
        <f t="shared" si="3"/>
        <v>1037.3280000000002</v>
      </c>
      <c r="I54" s="2"/>
      <c r="J54" s="2"/>
      <c r="K54" s="68"/>
      <c r="L54" s="61"/>
    </row>
    <row r="55" spans="1:12" ht="15" thickTop="1" thickBot="1">
      <c r="A55" s="135"/>
      <c r="B55" s="147"/>
      <c r="C55" s="116"/>
      <c r="D55" s="53" t="s">
        <v>11</v>
      </c>
      <c r="E55" s="2"/>
      <c r="F55" s="2"/>
      <c r="G55" s="68"/>
      <c r="H55" s="36">
        <f>SUM(H45:H54)</f>
        <v>25667.595500000003</v>
      </c>
      <c r="I55" s="56"/>
      <c r="J55" s="56"/>
      <c r="K55" s="82"/>
      <c r="L55" s="57"/>
    </row>
    <row r="56" spans="1:12" ht="14" thickTop="1">
      <c r="A56" s="135"/>
      <c r="B56" s="179" t="str">
        <f>B7</f>
        <v>3,8 MIVEC</v>
      </c>
      <c r="C56" s="114" t="s">
        <v>1</v>
      </c>
      <c r="D56" s="54"/>
      <c r="E56" s="16"/>
      <c r="F56" s="16"/>
      <c r="G56" s="79"/>
      <c r="H56" s="35">
        <f>F56*G56</f>
        <v>0</v>
      </c>
      <c r="I56" s="59"/>
      <c r="J56" s="59"/>
      <c r="K56" s="67"/>
      <c r="L56" s="60"/>
    </row>
    <row r="57" spans="1:12">
      <c r="A57" s="135"/>
      <c r="B57" s="115"/>
      <c r="C57" s="115"/>
      <c r="D57" s="17"/>
      <c r="E57" s="3"/>
      <c r="F57" s="3"/>
      <c r="G57" s="73"/>
      <c r="H57" s="35">
        <f t="shared" ref="H57:H65" si="4">F57*G57</f>
        <v>0</v>
      </c>
      <c r="I57" s="2"/>
      <c r="J57" s="64" t="s">
        <v>50</v>
      </c>
      <c r="K57" s="68"/>
      <c r="L57" s="61"/>
    </row>
    <row r="58" spans="1:12">
      <c r="A58" s="135"/>
      <c r="B58" s="115"/>
      <c r="C58" s="115"/>
      <c r="D58" s="17"/>
      <c r="E58" s="3"/>
      <c r="F58" s="3"/>
      <c r="G58" s="73"/>
      <c r="H58" s="35">
        <f t="shared" si="4"/>
        <v>0</v>
      </c>
      <c r="I58" s="65" t="s">
        <v>51</v>
      </c>
      <c r="J58" s="65" t="s">
        <v>52</v>
      </c>
      <c r="K58" s="80" t="s">
        <v>6</v>
      </c>
      <c r="L58" s="61"/>
    </row>
    <row r="59" spans="1:12">
      <c r="A59" s="135"/>
      <c r="B59" s="115"/>
      <c r="C59" s="115"/>
      <c r="D59" s="17"/>
      <c r="E59" s="3"/>
      <c r="F59" s="3"/>
      <c r="G59" s="71"/>
      <c r="H59" s="35">
        <f t="shared" si="4"/>
        <v>0</v>
      </c>
      <c r="I59" s="65" t="s">
        <v>53</v>
      </c>
      <c r="J59" s="65" t="str">
        <f>[2]Запчасти!$F$148</f>
        <v>MD362861</v>
      </c>
      <c r="K59" s="80">
        <f>[2]Запчасти!$G$148</f>
        <v>4259</v>
      </c>
      <c r="L59" s="61"/>
    </row>
    <row r="60" spans="1:12">
      <c r="A60" s="135"/>
      <c r="B60" s="115"/>
      <c r="C60" s="115"/>
      <c r="D60" s="17"/>
      <c r="E60" s="3"/>
      <c r="F60" s="3"/>
      <c r="G60" s="73"/>
      <c r="H60" s="35">
        <f t="shared" si="4"/>
        <v>0</v>
      </c>
      <c r="I60" s="65" t="s">
        <v>54</v>
      </c>
      <c r="J60" s="65" t="str">
        <f>[2]Запчасти!$F$149</f>
        <v>MD140071</v>
      </c>
      <c r="K60" s="80">
        <f>[2]Запчасти!$G$149</f>
        <v>2873</v>
      </c>
      <c r="L60" s="61"/>
    </row>
    <row r="61" spans="1:12">
      <c r="A61" s="135"/>
      <c r="B61" s="115"/>
      <c r="C61" s="115"/>
      <c r="D61" s="17"/>
      <c r="E61" s="3"/>
      <c r="F61" s="3"/>
      <c r="G61" s="73"/>
      <c r="H61" s="35">
        <f t="shared" si="4"/>
        <v>0</v>
      </c>
      <c r="I61" s="65" t="s">
        <v>55</v>
      </c>
      <c r="J61" s="65" t="str">
        <f>[2]Запчасти!$F$150</f>
        <v>MD319022</v>
      </c>
      <c r="K61" s="80">
        <f>[2]Запчасти!$G$150</f>
        <v>2427</v>
      </c>
      <c r="L61" s="61"/>
    </row>
    <row r="62" spans="1:12">
      <c r="A62" s="135"/>
      <c r="B62" s="115"/>
      <c r="C62" s="115"/>
      <c r="D62" s="17"/>
      <c r="E62" s="3"/>
      <c r="F62" s="3"/>
      <c r="G62" s="73"/>
      <c r="H62" s="35">
        <f t="shared" si="4"/>
        <v>0</v>
      </c>
      <c r="I62" s="66" t="s">
        <v>11</v>
      </c>
      <c r="J62" s="66"/>
      <c r="K62" s="81">
        <f>K59+K60+K61</f>
        <v>9559</v>
      </c>
      <c r="L62" s="61"/>
    </row>
    <row r="63" spans="1:12">
      <c r="A63" s="135"/>
      <c r="B63" s="115"/>
      <c r="C63" s="115"/>
      <c r="D63" s="15"/>
      <c r="E63" s="3"/>
      <c r="F63" s="3"/>
      <c r="G63" s="73"/>
      <c r="H63" s="35">
        <f t="shared" si="4"/>
        <v>0</v>
      </c>
      <c r="I63" s="2"/>
      <c r="J63" s="2"/>
      <c r="K63" s="68"/>
      <c r="L63" s="61"/>
    </row>
    <row r="64" spans="1:12">
      <c r="A64" s="135"/>
      <c r="B64" s="115"/>
      <c r="C64" s="115"/>
      <c r="D64" s="15"/>
      <c r="E64" s="3"/>
      <c r="F64" s="3"/>
      <c r="G64" s="73"/>
      <c r="H64" s="35">
        <f t="shared" si="4"/>
        <v>0</v>
      </c>
      <c r="I64" s="2"/>
      <c r="J64" s="2"/>
      <c r="K64" s="68"/>
      <c r="L64" s="61"/>
    </row>
    <row r="65" spans="1:12" ht="14" thickBot="1">
      <c r="A65" s="135"/>
      <c r="B65" s="115"/>
      <c r="C65" s="115"/>
      <c r="D65" s="48"/>
      <c r="E65" s="3"/>
      <c r="F65" s="3"/>
      <c r="G65" s="73"/>
      <c r="H65" s="35">
        <f t="shared" si="4"/>
        <v>0</v>
      </c>
      <c r="I65" s="2"/>
      <c r="J65" s="2"/>
      <c r="K65" s="68"/>
      <c r="L65" s="61"/>
    </row>
    <row r="66" spans="1:12" ht="15" thickTop="1" thickBot="1">
      <c r="A66" s="135"/>
      <c r="B66" s="115"/>
      <c r="C66" s="116"/>
      <c r="D66" s="48"/>
      <c r="E66" s="112"/>
      <c r="F66" s="112"/>
      <c r="G66" s="113"/>
      <c r="H66" s="36">
        <f>SUM(H56:H64)</f>
        <v>0</v>
      </c>
      <c r="I66" s="2"/>
      <c r="J66" s="2"/>
      <c r="K66" s="68"/>
      <c r="L66" s="61"/>
    </row>
    <row r="67" spans="1:12" ht="14" thickTop="1">
      <c r="A67" s="135"/>
      <c r="B67" s="115"/>
      <c r="C67" s="114" t="s">
        <v>2</v>
      </c>
      <c r="D67" s="54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35">
        <f>F67*G67</f>
        <v>3486.1540000000005</v>
      </c>
      <c r="I67" s="2"/>
      <c r="J67" s="2"/>
      <c r="K67" s="68"/>
      <c r="L67" s="61"/>
    </row>
    <row r="68" spans="1:12">
      <c r="A68" s="135"/>
      <c r="B68" s="115"/>
      <c r="C68" s="115"/>
      <c r="D68" s="17" t="s">
        <v>7</v>
      </c>
      <c r="E68" s="62" t="str">
        <f>ТО15000!E68</f>
        <v>MD352626</v>
      </c>
      <c r="F68" s="62">
        <f>ТО15000!F68</f>
        <v>1</v>
      </c>
      <c r="G68" s="71">
        <f>ТО15000!G68</f>
        <v>753</v>
      </c>
      <c r="H68" s="35">
        <f t="shared" ref="H68:H76" si="5">F68*G68</f>
        <v>753</v>
      </c>
      <c r="I68" s="2"/>
      <c r="J68" s="2"/>
      <c r="K68" s="68"/>
      <c r="L68" s="61"/>
    </row>
    <row r="69" spans="1:12">
      <c r="A69" s="135"/>
      <c r="B69" s="115"/>
      <c r="C69" s="115"/>
      <c r="D69" s="17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35">
        <f t="shared" si="5"/>
        <v>1310</v>
      </c>
      <c r="I69" s="2"/>
      <c r="J69" s="2"/>
      <c r="K69" s="68"/>
      <c r="L69" s="61"/>
    </row>
    <row r="70" spans="1:12">
      <c r="A70" s="135"/>
      <c r="B70" s="115"/>
      <c r="C70" s="115"/>
      <c r="D70" s="17" t="s">
        <v>29</v>
      </c>
      <c r="E70" s="3" t="str">
        <f>[2]Запчасти!$B$154</f>
        <v>MD358549</v>
      </c>
      <c r="F70" s="3">
        <v>1</v>
      </c>
      <c r="G70" s="72">
        <f>[2]Запчасти!$C$154</f>
        <v>6725</v>
      </c>
      <c r="H70" s="35">
        <f t="shared" si="5"/>
        <v>6725</v>
      </c>
      <c r="I70" s="2"/>
      <c r="J70" s="2"/>
      <c r="K70" s="68"/>
      <c r="L70" s="61"/>
    </row>
    <row r="71" spans="1:12" ht="26">
      <c r="A71" s="135"/>
      <c r="B71" s="115"/>
      <c r="C71" s="115"/>
      <c r="D71" s="17" t="s">
        <v>69</v>
      </c>
      <c r="E71" s="3" t="str">
        <f>ТО30000!E65</f>
        <v>Mobil DOT4</v>
      </c>
      <c r="F71" s="3">
        <f>ТО30000!F65</f>
        <v>1</v>
      </c>
      <c r="G71" s="73">
        <f>ТО30000!G65</f>
        <v>275</v>
      </c>
      <c r="H71" s="35">
        <f t="shared" si="5"/>
        <v>275</v>
      </c>
      <c r="I71" s="2"/>
      <c r="J71" s="2"/>
      <c r="K71" s="68"/>
      <c r="L71" s="61"/>
    </row>
    <row r="72" spans="1:12">
      <c r="A72" s="135"/>
      <c r="B72" s="115"/>
      <c r="C72" s="115"/>
      <c r="D72" s="17" t="s">
        <v>22</v>
      </c>
      <c r="E72" s="3" t="str">
        <f>ТО30000!E66</f>
        <v>MR571476</v>
      </c>
      <c r="F72" s="3">
        <f>ТО30000!F66</f>
        <v>1</v>
      </c>
      <c r="G72" s="73">
        <f>ТО30000!G66</f>
        <v>2159</v>
      </c>
      <c r="H72" s="35">
        <f t="shared" si="5"/>
        <v>2159</v>
      </c>
      <c r="I72" s="2"/>
      <c r="J72" s="2"/>
      <c r="K72" s="68"/>
      <c r="L72" s="61"/>
    </row>
    <row r="73" spans="1:12">
      <c r="A73" s="135"/>
      <c r="B73" s="115"/>
      <c r="C73" s="115"/>
      <c r="D73" s="17" t="s">
        <v>25</v>
      </c>
      <c r="E73" s="3" t="str">
        <f>'[2]Масла и технические жидкости'!$B$11</f>
        <v>BP ATF SP-III</v>
      </c>
      <c r="F73" s="3">
        <v>9.6999999999999993</v>
      </c>
      <c r="G73" s="72">
        <f>'[2]Масла и технические жидкости'!$C$11</f>
        <v>419.3</v>
      </c>
      <c r="H73" s="35">
        <f t="shared" si="5"/>
        <v>4067.21</v>
      </c>
      <c r="I73" s="2"/>
      <c r="J73" s="2"/>
      <c r="K73" s="68"/>
      <c r="L73" s="61"/>
    </row>
    <row r="74" spans="1:12">
      <c r="A74" s="135"/>
      <c r="B74" s="115"/>
      <c r="C74" s="115"/>
      <c r="D74" s="15" t="s">
        <v>24</v>
      </c>
      <c r="E74" s="3" t="str">
        <f>ТО45000!E63</f>
        <v>Mobilube 1-SHC 75W90</v>
      </c>
      <c r="F74" s="3">
        <f>ТО45000!F63</f>
        <v>2.8</v>
      </c>
      <c r="G74" s="73">
        <f>ТО45000!G63</f>
        <v>648.33000000000004</v>
      </c>
      <c r="H74" s="35">
        <f t="shared" si="5"/>
        <v>1815.3240000000001</v>
      </c>
      <c r="I74" s="2"/>
      <c r="J74" s="2"/>
      <c r="K74" s="68"/>
      <c r="L74" s="61"/>
    </row>
    <row r="75" spans="1:12">
      <c r="A75" s="135"/>
      <c r="B75" s="115"/>
      <c r="C75" s="115"/>
      <c r="D75" s="15" t="s">
        <v>47</v>
      </c>
      <c r="E75" s="3" t="str">
        <f>'[2]Масла и технические жидкости'!$B$8</f>
        <v>Mobilube 1-SHC 75W90</v>
      </c>
      <c r="F75" s="3">
        <v>1.1499999999999999</v>
      </c>
      <c r="G75" s="72">
        <f>'[2]Масла и технические жидкости'!$C$8</f>
        <v>648.33000000000004</v>
      </c>
      <c r="H75" s="35">
        <f t="shared" si="5"/>
        <v>745.57949999999994</v>
      </c>
      <c r="I75" s="2"/>
      <c r="J75" s="2"/>
      <c r="K75" s="68"/>
      <c r="L75" s="61"/>
    </row>
    <row r="76" spans="1:12" ht="14" thickBot="1">
      <c r="A76" s="135"/>
      <c r="B76" s="115"/>
      <c r="C76" s="115"/>
      <c r="D76" s="48" t="s">
        <v>46</v>
      </c>
      <c r="E76" s="3" t="str">
        <f>ТО45000!E64</f>
        <v>Mobilube 1-SHC 75W90</v>
      </c>
      <c r="F76" s="3">
        <f>ТО45000!F64</f>
        <v>1.6</v>
      </c>
      <c r="G76" s="73">
        <f>ТО45000!G64</f>
        <v>648.33000000000004</v>
      </c>
      <c r="H76" s="35">
        <f t="shared" si="5"/>
        <v>1037.3280000000002</v>
      </c>
      <c r="I76" s="2"/>
      <c r="J76" s="2"/>
      <c r="K76" s="68"/>
      <c r="L76" s="61"/>
    </row>
    <row r="77" spans="1:12" ht="15" thickTop="1" thickBot="1">
      <c r="A77" s="136"/>
      <c r="B77" s="122"/>
      <c r="C77" s="122"/>
      <c r="D77" s="52" t="s">
        <v>11</v>
      </c>
      <c r="E77" s="119"/>
      <c r="F77" s="119"/>
      <c r="G77" s="120"/>
      <c r="H77" s="36">
        <f>SUM(H67:H76)</f>
        <v>22373.595500000003</v>
      </c>
      <c r="I77" s="56"/>
      <c r="J77" s="56"/>
      <c r="K77" s="82"/>
      <c r="L77" s="57"/>
    </row>
    <row r="78" spans="1:12" ht="15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7">
        <f>H22+G3</f>
        <v>26241.6875</v>
      </c>
    </row>
    <row r="79" spans="1:12" ht="15" thickTop="1" thickBot="1">
      <c r="A79" s="139"/>
      <c r="B79" s="142"/>
      <c r="C79" s="9" t="s">
        <v>2</v>
      </c>
      <c r="D79" s="117"/>
      <c r="E79" s="117"/>
      <c r="F79" s="117"/>
      <c r="G79" s="117"/>
      <c r="H79" s="37">
        <f>H33+G4</f>
        <v>24916.731500000002</v>
      </c>
    </row>
    <row r="80" spans="1:12" ht="15" thickTop="1" thickBot="1">
      <c r="A80" s="139"/>
      <c r="B80" s="177">
        <v>3</v>
      </c>
      <c r="C80" s="9" t="s">
        <v>1</v>
      </c>
      <c r="D80" s="83"/>
      <c r="E80" s="83"/>
      <c r="F80" s="83"/>
      <c r="G80" s="91"/>
      <c r="H80" s="37">
        <f>H44+G5</f>
        <v>36669.841500000002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91"/>
      <c r="H81" s="37">
        <f>H55+G6</f>
        <v>38662.395500000006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7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7">
        <f>H77+G8</f>
        <v>35368.395500000006</v>
      </c>
    </row>
    <row r="84" spans="1:8" ht="16.5" customHeight="1" thickTop="1" thickBot="1">
      <c r="A84" s="123" t="s">
        <v>78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8">
        <f>H78+G10</f>
        <v>27491.1875</v>
      </c>
    </row>
    <row r="85" spans="1:8" ht="17.25" customHeight="1" thickTop="1" thickBot="1">
      <c r="A85" s="123"/>
      <c r="B85" s="126"/>
      <c r="C85" s="12" t="s">
        <v>2</v>
      </c>
      <c r="D85" s="128"/>
      <c r="E85" s="128"/>
      <c r="F85" s="128"/>
      <c r="G85" s="128"/>
      <c r="H85" s="38">
        <f>H79+G10</f>
        <v>26166.231500000002</v>
      </c>
    </row>
    <row r="86" spans="1:8" ht="17.25" customHeight="1" thickTop="1" thickBot="1">
      <c r="A86" s="123"/>
      <c r="B86" s="131">
        <v>3</v>
      </c>
      <c r="C86" s="12" t="s">
        <v>1</v>
      </c>
      <c r="D86" s="128"/>
      <c r="E86" s="128"/>
      <c r="F86" s="128"/>
      <c r="G86" s="172"/>
      <c r="H86" s="38">
        <f>H80+G10</f>
        <v>37919.341500000002</v>
      </c>
    </row>
    <row r="87" spans="1:8" ht="17.25" customHeight="1" thickTop="1" thickBot="1">
      <c r="A87" s="123"/>
      <c r="B87" s="132"/>
      <c r="C87" s="12" t="s">
        <v>2</v>
      </c>
      <c r="D87" s="128"/>
      <c r="E87" s="128"/>
      <c r="F87" s="128"/>
      <c r="G87" s="172"/>
      <c r="H87" s="38">
        <f>H81+G10</f>
        <v>39911.895500000006</v>
      </c>
    </row>
    <row r="88" spans="1:8" ht="17.25" customHeight="1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8"/>
    </row>
    <row r="89" spans="1:8" ht="18" customHeight="1" thickTop="1" thickBot="1">
      <c r="A89" s="124"/>
      <c r="B89" s="129"/>
      <c r="C89" s="13" t="s">
        <v>2</v>
      </c>
      <c r="D89" s="130"/>
      <c r="E89" s="130"/>
      <c r="F89" s="130"/>
      <c r="G89" s="130"/>
      <c r="H89" s="38">
        <f>H83+G10</f>
        <v>36617.895500000006</v>
      </c>
    </row>
    <row r="90" spans="1:8" ht="17.25" customHeight="1" thickTop="1" thickBot="1">
      <c r="A90" s="139" t="s">
        <v>77</v>
      </c>
      <c r="B90" s="141" t="str">
        <f>B84</f>
        <v>3,2 DI-D</v>
      </c>
      <c r="C90" s="8" t="s">
        <v>1</v>
      </c>
      <c r="D90" s="121"/>
      <c r="E90" s="121"/>
      <c r="F90" s="121"/>
      <c r="G90" s="196"/>
      <c r="H90" s="37">
        <f>H84</f>
        <v>27491.1875</v>
      </c>
    </row>
    <row r="91" spans="1:8" ht="15" customHeight="1" thickTop="1" thickBot="1">
      <c r="A91" s="139"/>
      <c r="B91" s="142"/>
      <c r="C91" s="9" t="s">
        <v>2</v>
      </c>
      <c r="D91" s="197"/>
      <c r="E91" s="197"/>
      <c r="F91" s="197"/>
      <c r="G91" s="198"/>
      <c r="H91" s="37">
        <f>H85</f>
        <v>26166.231500000002</v>
      </c>
    </row>
    <row r="92" spans="1:8" ht="15" customHeight="1" thickTop="1" thickBot="1">
      <c r="A92" s="139"/>
      <c r="B92" s="177">
        <v>3</v>
      </c>
      <c r="C92" s="9" t="s">
        <v>1</v>
      </c>
      <c r="D92" s="87"/>
      <c r="E92" s="87"/>
      <c r="F92" s="87"/>
      <c r="G92" s="93"/>
      <c r="H92" s="37">
        <f>H86+K40+G9</f>
        <v>51226.841500000002</v>
      </c>
    </row>
    <row r="93" spans="1:8" ht="15" customHeight="1" thickTop="1" thickBot="1">
      <c r="A93" s="139"/>
      <c r="B93" s="178"/>
      <c r="C93" s="9" t="s">
        <v>2</v>
      </c>
      <c r="D93" s="87"/>
      <c r="E93" s="87"/>
      <c r="F93" s="87"/>
      <c r="G93" s="93"/>
      <c r="H93" s="37">
        <f>H87+K40+G9</f>
        <v>53219.395500000006</v>
      </c>
    </row>
    <row r="94" spans="1:8" ht="17.25" customHeight="1" thickTop="1" thickBot="1">
      <c r="A94" s="139"/>
      <c r="B94" s="142" t="str">
        <f>B88</f>
        <v>3,8 MIVEC</v>
      </c>
      <c r="C94" s="9" t="s">
        <v>1</v>
      </c>
      <c r="D94" s="117"/>
      <c r="E94" s="117"/>
      <c r="F94" s="117"/>
      <c r="G94" s="117"/>
      <c r="H94" s="37"/>
    </row>
    <row r="95" spans="1:8" ht="17.25" customHeight="1" thickTop="1" thickBot="1">
      <c r="A95" s="140"/>
      <c r="B95" s="143"/>
      <c r="C95" s="10" t="s">
        <v>2</v>
      </c>
      <c r="D95" s="118"/>
      <c r="E95" s="118"/>
      <c r="F95" s="118"/>
      <c r="G95" s="118"/>
      <c r="H95" s="37">
        <f>H89+K62+G9</f>
        <v>49925.395500000006</v>
      </c>
    </row>
    <row r="96" spans="1:8" ht="14" thickTop="1"/>
  </sheetData>
  <mergeCells count="62">
    <mergeCell ref="A1:C1"/>
    <mergeCell ref="D1:H1"/>
    <mergeCell ref="A2:C2"/>
    <mergeCell ref="A3:A8"/>
    <mergeCell ref="B3:B4"/>
    <mergeCell ref="B7:B8"/>
    <mergeCell ref="G2:H2"/>
    <mergeCell ref="G3:H3"/>
    <mergeCell ref="G4:H4"/>
    <mergeCell ref="G5:H5"/>
    <mergeCell ref="G7:H7"/>
    <mergeCell ref="G8:H8"/>
    <mergeCell ref="B12:B33"/>
    <mergeCell ref="B56:B77"/>
    <mergeCell ref="C56:C66"/>
    <mergeCell ref="E66:G66"/>
    <mergeCell ref="A9:A10"/>
    <mergeCell ref="B10:C10"/>
    <mergeCell ref="G10:H10"/>
    <mergeCell ref="G9:H9"/>
    <mergeCell ref="A12:A77"/>
    <mergeCell ref="G6:H6"/>
    <mergeCell ref="E22:G22"/>
    <mergeCell ref="E33:G33"/>
    <mergeCell ref="C12:C22"/>
    <mergeCell ref="C23:C33"/>
    <mergeCell ref="E77:G77"/>
    <mergeCell ref="A78:A83"/>
    <mergeCell ref="B78:B79"/>
    <mergeCell ref="D78:G78"/>
    <mergeCell ref="D79:G79"/>
    <mergeCell ref="B82:B83"/>
    <mergeCell ref="D82:G82"/>
    <mergeCell ref="D83:G83"/>
    <mergeCell ref="C67:C77"/>
    <mergeCell ref="B80:B81"/>
    <mergeCell ref="B84:B85"/>
    <mergeCell ref="D90:G90"/>
    <mergeCell ref="D91:G91"/>
    <mergeCell ref="B94:B95"/>
    <mergeCell ref="D94:G94"/>
    <mergeCell ref="D95:G95"/>
    <mergeCell ref="D86:G86"/>
    <mergeCell ref="D87:G87"/>
    <mergeCell ref="D84:G84"/>
    <mergeCell ref="D85:G85"/>
    <mergeCell ref="A90:A95"/>
    <mergeCell ref="B90:B91"/>
    <mergeCell ref="B86:B87"/>
    <mergeCell ref="B92:B93"/>
    <mergeCell ref="E2:F2"/>
    <mergeCell ref="E3:F8"/>
    <mergeCell ref="E9:F9"/>
    <mergeCell ref="E10:F10"/>
    <mergeCell ref="B34:B55"/>
    <mergeCell ref="C34:C44"/>
    <mergeCell ref="C45:C55"/>
    <mergeCell ref="B5:B6"/>
    <mergeCell ref="B88:B89"/>
    <mergeCell ref="D88:G88"/>
    <mergeCell ref="D89:G89"/>
    <mergeCell ref="A84:A89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topLeftCell="A7" workbookViewId="0">
      <selection activeCell="J5" sqref="J5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3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31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ТО90000!B3</f>
        <v>3,2 DI-D</v>
      </c>
      <c r="C3" s="6" t="s">
        <v>1</v>
      </c>
      <c r="D3" s="88">
        <v>2</v>
      </c>
      <c r="E3" s="181">
        <f>[1]Лист1!$B$5</f>
        <v>2499</v>
      </c>
      <c r="F3" s="182"/>
      <c r="G3" s="160">
        <f>D3*E3</f>
        <v>4998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88">
        <v>2</v>
      </c>
      <c r="E4" s="183"/>
      <c r="F4" s="184"/>
      <c r="G4" s="160">
        <f>D4*E3</f>
        <v>4998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1.6</v>
      </c>
      <c r="E5" s="183"/>
      <c r="F5" s="184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83"/>
      <c r="F6" s="184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ТО90000!B7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1.7</v>
      </c>
      <c r="E8" s="185"/>
      <c r="F8" s="186"/>
      <c r="G8" s="162">
        <f>D8*E3</f>
        <v>4248.3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28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29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29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29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29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29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29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29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29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29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191"/>
      <c r="F22" s="191"/>
      <c r="G22" s="192"/>
      <c r="H22" s="30">
        <f>SUM(H12:H21)</f>
        <v>8804.6</v>
      </c>
    </row>
    <row r="23" spans="1:8" ht="14" thickTop="1">
      <c r="A23" s="144"/>
      <c r="B23" s="135"/>
      <c r="C23" s="114" t="s">
        <v>2</v>
      </c>
      <c r="D23" s="15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29">
        <f>F23*G23</f>
        <v>4854.6000000000004</v>
      </c>
    </row>
    <row r="24" spans="1:8">
      <c r="A24" s="144"/>
      <c r="B24" s="135"/>
      <c r="C24" s="115"/>
      <c r="D24" s="15" t="s">
        <v>7</v>
      </c>
      <c r="E24" s="3" t="s">
        <v>63</v>
      </c>
      <c r="F24" s="3">
        <v>1</v>
      </c>
      <c r="G24" s="71">
        <f>[2]Запчасти!$C$155</f>
        <v>858</v>
      </c>
      <c r="H24" s="29">
        <f t="shared" ref="H24:H32" si="1">F24*G24</f>
        <v>858</v>
      </c>
    </row>
    <row r="25" spans="1:8">
      <c r="A25" s="144"/>
      <c r="B25" s="135"/>
      <c r="C25" s="115"/>
      <c r="D25" s="15" t="s">
        <v>8</v>
      </c>
      <c r="E25" s="3" t="s">
        <v>65</v>
      </c>
      <c r="F25" s="3">
        <v>1</v>
      </c>
      <c r="G25" s="71">
        <f>[2]Запчасти!$C$149</f>
        <v>1310</v>
      </c>
      <c r="H25" s="29">
        <f t="shared" si="1"/>
        <v>1310</v>
      </c>
    </row>
    <row r="26" spans="1:8">
      <c r="A26" s="144"/>
      <c r="B26" s="135"/>
      <c r="C26" s="115"/>
      <c r="D26" s="17" t="s">
        <v>61</v>
      </c>
      <c r="E26" s="3" t="s">
        <v>66</v>
      </c>
      <c r="F26" s="3">
        <v>1</v>
      </c>
      <c r="G26" s="71">
        <f>[2]Запчасти!$C$157</f>
        <v>1782</v>
      </c>
      <c r="H26" s="29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29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29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29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29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29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29">
        <f t="shared" si="1"/>
        <v>0</v>
      </c>
    </row>
    <row r="33" spans="1:8" ht="15" thickTop="1" thickBot="1">
      <c r="A33" s="144"/>
      <c r="B33" s="136"/>
      <c r="C33" s="116"/>
      <c r="D33" s="46" t="s">
        <v>11</v>
      </c>
      <c r="E33" s="191"/>
      <c r="F33" s="191"/>
      <c r="G33" s="192"/>
      <c r="H33" s="30">
        <f>SUM(H23:H32)</f>
        <v>8804.6</v>
      </c>
    </row>
    <row r="34" spans="1:8" ht="14" thickTop="1">
      <c r="A34" s="144"/>
      <c r="B34" s="145">
        <v>3</v>
      </c>
      <c r="C34" s="114" t="s">
        <v>1</v>
      </c>
      <c r="D34" s="47" t="s">
        <v>4</v>
      </c>
      <c r="E34" s="3" t="str">
        <f>'[2]Масла и технические жидкости'!$B$5</f>
        <v>Mobil-1 0W40</v>
      </c>
      <c r="F34" s="3">
        <v>4.9000000000000004</v>
      </c>
      <c r="G34" s="73">
        <f>'[2]Масла и технические жидкости'!$C$5</f>
        <v>711.46</v>
      </c>
      <c r="H34" s="29">
        <f>F34*G34</f>
        <v>3486.1540000000005</v>
      </c>
    </row>
    <row r="35" spans="1:8">
      <c r="A35" s="144"/>
      <c r="B35" s="146"/>
      <c r="C35" s="115"/>
      <c r="D35" s="15" t="s">
        <v>7</v>
      </c>
      <c r="E35" s="3" t="str">
        <f>[2]Запчасти!$B$194</f>
        <v>MD352626</v>
      </c>
      <c r="F35" s="3">
        <v>1</v>
      </c>
      <c r="G35" s="73">
        <f>[2]Запчасти!$C$194</f>
        <v>753</v>
      </c>
      <c r="H35" s="29">
        <f t="shared" ref="H35:H43" si="2">F35*G35</f>
        <v>753</v>
      </c>
    </row>
    <row r="36" spans="1:8">
      <c r="A36" s="144"/>
      <c r="B36" s="146"/>
      <c r="C36" s="115"/>
      <c r="D36" s="15" t="s">
        <v>8</v>
      </c>
      <c r="E36" s="3" t="str">
        <f>[2]Запчасти!$B$195</f>
        <v>7803A028</v>
      </c>
      <c r="F36" s="3">
        <v>1</v>
      </c>
      <c r="G36" s="73">
        <f>[2]Запчасти!$C$195</f>
        <v>1310</v>
      </c>
      <c r="H36" s="29">
        <f t="shared" si="2"/>
        <v>1310</v>
      </c>
    </row>
    <row r="37" spans="1:8">
      <c r="A37" s="144"/>
      <c r="B37" s="146"/>
      <c r="C37" s="115"/>
      <c r="D37" s="15"/>
      <c r="E37" s="3"/>
      <c r="F37" s="3"/>
      <c r="G37" s="73"/>
      <c r="H37" s="29">
        <f t="shared" si="2"/>
        <v>0</v>
      </c>
    </row>
    <row r="38" spans="1:8">
      <c r="A38" s="144"/>
      <c r="B38" s="146"/>
      <c r="C38" s="115"/>
      <c r="D38" s="15"/>
      <c r="E38" s="3"/>
      <c r="F38" s="3"/>
      <c r="G38" s="73"/>
      <c r="H38" s="29">
        <f t="shared" si="2"/>
        <v>0</v>
      </c>
    </row>
    <row r="39" spans="1:8">
      <c r="A39" s="144"/>
      <c r="B39" s="146"/>
      <c r="C39" s="115"/>
      <c r="D39" s="15"/>
      <c r="E39" s="3"/>
      <c r="F39" s="3"/>
      <c r="G39" s="73"/>
      <c r="H39" s="29">
        <f t="shared" si="2"/>
        <v>0</v>
      </c>
    </row>
    <row r="40" spans="1:8">
      <c r="A40" s="144"/>
      <c r="B40" s="146"/>
      <c r="C40" s="115"/>
      <c r="D40" s="15"/>
      <c r="E40" s="3"/>
      <c r="F40" s="3"/>
      <c r="G40" s="73"/>
      <c r="H40" s="29">
        <f t="shared" si="2"/>
        <v>0</v>
      </c>
    </row>
    <row r="41" spans="1:8">
      <c r="A41" s="144"/>
      <c r="B41" s="146"/>
      <c r="C41" s="115"/>
      <c r="D41" s="15"/>
      <c r="E41" s="3"/>
      <c r="F41" s="3"/>
      <c r="G41" s="73"/>
      <c r="H41" s="29">
        <f t="shared" si="2"/>
        <v>0</v>
      </c>
    </row>
    <row r="42" spans="1:8">
      <c r="A42" s="144"/>
      <c r="B42" s="146"/>
      <c r="C42" s="115"/>
      <c r="D42" s="15"/>
      <c r="E42" s="3"/>
      <c r="F42" s="3"/>
      <c r="G42" s="73"/>
      <c r="H42" s="29">
        <f t="shared" si="2"/>
        <v>0</v>
      </c>
    </row>
    <row r="43" spans="1:8" ht="14" thickBot="1">
      <c r="A43" s="144"/>
      <c r="B43" s="146"/>
      <c r="C43" s="115"/>
      <c r="D43" s="15"/>
      <c r="E43" s="3"/>
      <c r="F43" s="3"/>
      <c r="G43" s="73"/>
      <c r="H43" s="29">
        <f t="shared" si="2"/>
        <v>0</v>
      </c>
    </row>
    <row r="44" spans="1:8" ht="15" thickTop="1" thickBot="1">
      <c r="A44" s="144"/>
      <c r="B44" s="146"/>
      <c r="C44" s="116"/>
      <c r="D44" s="46" t="s">
        <v>11</v>
      </c>
      <c r="E44" s="85"/>
      <c r="F44" s="85"/>
      <c r="G44" s="94"/>
      <c r="H44" s="30">
        <f>SUM(H34:H43)</f>
        <v>5549.1540000000005</v>
      </c>
    </row>
    <row r="45" spans="1:8" ht="14" thickTop="1">
      <c r="A45" s="144"/>
      <c r="B45" s="146"/>
      <c r="C45" s="114" t="s">
        <v>2</v>
      </c>
      <c r="D45" s="47" t="s">
        <v>4</v>
      </c>
      <c r="E45" s="3" t="str">
        <f>'[2]Масла и технические жидкости'!$B$5</f>
        <v>Mobil-1 0W40</v>
      </c>
      <c r="F45" s="3">
        <v>4.9000000000000004</v>
      </c>
      <c r="G45" s="73">
        <f>'[2]Масла и технические жидкости'!$C$5</f>
        <v>711.46</v>
      </c>
      <c r="H45" s="29">
        <f>F45*G45</f>
        <v>3486.1540000000005</v>
      </c>
    </row>
    <row r="46" spans="1:8">
      <c r="A46" s="144"/>
      <c r="B46" s="146"/>
      <c r="C46" s="115"/>
      <c r="D46" s="15" t="s">
        <v>7</v>
      </c>
      <c r="E46" s="3" t="str">
        <f>[2]Запчасти!$B$194</f>
        <v>MD352626</v>
      </c>
      <c r="F46" s="3">
        <v>1</v>
      </c>
      <c r="G46" s="73">
        <f>[2]Запчасти!$C$194</f>
        <v>753</v>
      </c>
      <c r="H46" s="29">
        <f t="shared" ref="H46:H54" si="3">F46*G46</f>
        <v>753</v>
      </c>
    </row>
    <row r="47" spans="1:8">
      <c r="A47" s="144"/>
      <c r="B47" s="146"/>
      <c r="C47" s="115"/>
      <c r="D47" s="15" t="s">
        <v>8</v>
      </c>
      <c r="E47" s="3" t="str">
        <f>[2]Запчасти!$B$195</f>
        <v>7803A028</v>
      </c>
      <c r="F47" s="3">
        <v>1</v>
      </c>
      <c r="G47" s="73">
        <f>[2]Запчасти!$C$195</f>
        <v>1310</v>
      </c>
      <c r="H47" s="29">
        <f t="shared" si="3"/>
        <v>1310</v>
      </c>
    </row>
    <row r="48" spans="1:8">
      <c r="A48" s="144"/>
      <c r="B48" s="146"/>
      <c r="C48" s="115"/>
      <c r="D48" s="15"/>
      <c r="E48" s="3"/>
      <c r="F48" s="3"/>
      <c r="G48" s="73"/>
      <c r="H48" s="29">
        <f t="shared" si="3"/>
        <v>0</v>
      </c>
    </row>
    <row r="49" spans="1:8">
      <c r="A49" s="144"/>
      <c r="B49" s="146"/>
      <c r="C49" s="115"/>
      <c r="D49" s="15"/>
      <c r="E49" s="3"/>
      <c r="F49" s="3"/>
      <c r="G49" s="73"/>
      <c r="H49" s="29">
        <f t="shared" si="3"/>
        <v>0</v>
      </c>
    </row>
    <row r="50" spans="1:8">
      <c r="A50" s="144"/>
      <c r="B50" s="146"/>
      <c r="C50" s="115"/>
      <c r="D50" s="15"/>
      <c r="E50" s="3"/>
      <c r="F50" s="3"/>
      <c r="G50" s="73"/>
      <c r="H50" s="29">
        <f t="shared" si="3"/>
        <v>0</v>
      </c>
    </row>
    <row r="51" spans="1:8">
      <c r="A51" s="144"/>
      <c r="B51" s="146"/>
      <c r="C51" s="115"/>
      <c r="D51" s="15"/>
      <c r="E51" s="3"/>
      <c r="F51" s="3"/>
      <c r="G51" s="73"/>
      <c r="H51" s="29">
        <f t="shared" si="3"/>
        <v>0</v>
      </c>
    </row>
    <row r="52" spans="1:8">
      <c r="A52" s="144"/>
      <c r="B52" s="146"/>
      <c r="C52" s="115"/>
      <c r="D52" s="15"/>
      <c r="E52" s="3"/>
      <c r="F52" s="3"/>
      <c r="G52" s="73"/>
      <c r="H52" s="29">
        <f t="shared" si="3"/>
        <v>0</v>
      </c>
    </row>
    <row r="53" spans="1:8">
      <c r="A53" s="144"/>
      <c r="B53" s="146"/>
      <c r="C53" s="115"/>
      <c r="D53" s="15"/>
      <c r="E53" s="3"/>
      <c r="F53" s="3"/>
      <c r="G53" s="73"/>
      <c r="H53" s="29">
        <f t="shared" si="3"/>
        <v>0</v>
      </c>
    </row>
    <row r="54" spans="1:8" ht="14" thickBot="1">
      <c r="A54" s="144"/>
      <c r="B54" s="146"/>
      <c r="C54" s="115"/>
      <c r="D54" s="15"/>
      <c r="E54" s="3"/>
      <c r="F54" s="3"/>
      <c r="G54" s="73"/>
      <c r="H54" s="29">
        <f t="shared" si="3"/>
        <v>0</v>
      </c>
    </row>
    <row r="55" spans="1:8" ht="15" thickTop="1" thickBot="1">
      <c r="A55" s="144"/>
      <c r="B55" s="147"/>
      <c r="C55" s="116"/>
      <c r="D55" s="46" t="s">
        <v>11</v>
      </c>
      <c r="E55" s="3"/>
      <c r="F55" s="3"/>
      <c r="G55" s="73"/>
      <c r="H55" s="30">
        <f>SUM(H45:H54)</f>
        <v>5549.1540000000005</v>
      </c>
    </row>
    <row r="56" spans="1:8" ht="14" thickTop="1">
      <c r="A56" s="144"/>
      <c r="B56" s="133" t="str">
        <f>B7</f>
        <v>3,8 MIVEC</v>
      </c>
      <c r="C56" s="114" t="s">
        <v>1</v>
      </c>
      <c r="D56" s="47"/>
      <c r="E56" s="16"/>
      <c r="F56" s="16"/>
      <c r="G56" s="79"/>
      <c r="H56" s="29">
        <f>F56*G56</f>
        <v>0</v>
      </c>
    </row>
    <row r="57" spans="1:8">
      <c r="A57" s="144"/>
      <c r="B57" s="133"/>
      <c r="C57" s="115"/>
      <c r="D57" s="15"/>
      <c r="E57" s="3"/>
      <c r="F57" s="3"/>
      <c r="G57" s="73"/>
      <c r="H57" s="29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29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29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29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29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29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29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29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29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91"/>
      <c r="F66" s="191"/>
      <c r="G66" s="192"/>
      <c r="H66" s="30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29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ТО15000!E68</f>
        <v>MD352626</v>
      </c>
      <c r="F68" s="3">
        <f>ТО15000!F68</f>
        <v>1</v>
      </c>
      <c r="G68" s="73">
        <f>ТО15000!G68</f>
        <v>753</v>
      </c>
      <c r="H68" s="29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29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29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29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29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29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29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29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29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08"/>
      <c r="F77" s="108"/>
      <c r="G77" s="134"/>
      <c r="H77" s="30">
        <f>SUM(H67:H76)</f>
        <v>5549.1540000000005</v>
      </c>
    </row>
    <row r="78" spans="1:8" ht="14.25" customHeight="1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1">
        <f>H22+G3</f>
        <v>13802.6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1">
        <f>H33+G4</f>
        <v>13802.6</v>
      </c>
    </row>
    <row r="80" spans="1:8" ht="15" thickTop="1" thickBot="1">
      <c r="A80" s="139"/>
      <c r="B80" s="177">
        <v>3</v>
      </c>
      <c r="C80" s="9" t="s">
        <v>1</v>
      </c>
      <c r="D80" s="83"/>
      <c r="E80" s="83"/>
      <c r="F80" s="83"/>
      <c r="G80" s="91"/>
      <c r="H80" s="31">
        <f>H44+G5</f>
        <v>9547.5540000000001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91"/>
      <c r="H81" s="31">
        <f>H55+G6</f>
        <v>9547.5540000000001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1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1">
        <f>H77+G8</f>
        <v>9797.4540000000015</v>
      </c>
    </row>
    <row r="84" spans="1:8" ht="13.5" customHeight="1" thickTop="1" thickBot="1">
      <c r="A84" s="123" t="s">
        <v>77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2">
        <f>H78+G9+G10</f>
        <v>19050.5</v>
      </c>
    </row>
    <row r="85" spans="1:8" ht="15" thickTop="1" thickBot="1">
      <c r="A85" s="123"/>
      <c r="B85" s="126"/>
      <c r="C85" s="12" t="s">
        <v>2</v>
      </c>
      <c r="D85" s="128"/>
      <c r="E85" s="128"/>
      <c r="F85" s="128"/>
      <c r="G85" s="128"/>
      <c r="H85" s="32">
        <f>H79+G9+G10</f>
        <v>19050.5</v>
      </c>
    </row>
    <row r="86" spans="1:8" ht="15" thickTop="1" thickBot="1">
      <c r="A86" s="123"/>
      <c r="B86" s="199">
        <v>3</v>
      </c>
      <c r="C86" s="12" t="s">
        <v>1</v>
      </c>
      <c r="D86" s="128"/>
      <c r="E86" s="128"/>
      <c r="F86" s="128"/>
      <c r="G86" s="172"/>
      <c r="H86" s="32">
        <f>H80+G9+G10</f>
        <v>14795.454</v>
      </c>
    </row>
    <row r="87" spans="1:8" ht="15" thickTop="1" thickBot="1">
      <c r="A87" s="123"/>
      <c r="B87" s="200"/>
      <c r="C87" s="12" t="s">
        <v>2</v>
      </c>
      <c r="D87" s="128"/>
      <c r="E87" s="128"/>
      <c r="F87" s="128"/>
      <c r="G87" s="172"/>
      <c r="H87" s="32">
        <f>H81+G9+G10</f>
        <v>14795.454</v>
      </c>
    </row>
    <row r="88" spans="1:8" ht="15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2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2">
        <f>H83+G9+G10</f>
        <v>15045.354000000001</v>
      </c>
    </row>
    <row r="90" spans="1:8" ht="14" thickTop="1"/>
  </sheetData>
  <mergeCells count="55">
    <mergeCell ref="A1:C1"/>
    <mergeCell ref="D1:H1"/>
    <mergeCell ref="A2:C2"/>
    <mergeCell ref="B10:C10"/>
    <mergeCell ref="A3:A8"/>
    <mergeCell ref="B3:B4"/>
    <mergeCell ref="B7:B8"/>
    <mergeCell ref="G4:H4"/>
    <mergeCell ref="B5:B6"/>
    <mergeCell ref="A12:A77"/>
    <mergeCell ref="B12:B33"/>
    <mergeCell ref="C12:C22"/>
    <mergeCell ref="A9:A10"/>
    <mergeCell ref="B9:C9"/>
    <mergeCell ref="B34:B55"/>
    <mergeCell ref="C34:C44"/>
    <mergeCell ref="C45:C55"/>
    <mergeCell ref="B56:B77"/>
    <mergeCell ref="C23:C33"/>
    <mergeCell ref="D82:G82"/>
    <mergeCell ref="D83:G83"/>
    <mergeCell ref="C67:C77"/>
    <mergeCell ref="E77:G77"/>
    <mergeCell ref="G2:H2"/>
    <mergeCell ref="G3:H3"/>
    <mergeCell ref="E22:G22"/>
    <mergeCell ref="G10:H10"/>
    <mergeCell ref="G9:H9"/>
    <mergeCell ref="E33:G33"/>
    <mergeCell ref="A84:A89"/>
    <mergeCell ref="B84:B85"/>
    <mergeCell ref="B80:B81"/>
    <mergeCell ref="B86:B87"/>
    <mergeCell ref="D84:G84"/>
    <mergeCell ref="D85:G85"/>
    <mergeCell ref="B88:B89"/>
    <mergeCell ref="D88:G88"/>
    <mergeCell ref="D89:G89"/>
    <mergeCell ref="D86:G86"/>
    <mergeCell ref="A78:A83"/>
    <mergeCell ref="B78:B79"/>
    <mergeCell ref="D87:G87"/>
    <mergeCell ref="D78:G78"/>
    <mergeCell ref="D79:G79"/>
    <mergeCell ref="B82:B83"/>
    <mergeCell ref="C56:C66"/>
    <mergeCell ref="E66:G66"/>
    <mergeCell ref="E2:F2"/>
    <mergeCell ref="E3:F8"/>
    <mergeCell ref="E9:F9"/>
    <mergeCell ref="E10:F10"/>
    <mergeCell ref="G5:H5"/>
    <mergeCell ref="G6:H6"/>
    <mergeCell ref="G7:H7"/>
    <mergeCell ref="G8:H8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"/>
  <sheetViews>
    <sheetView workbookViewId="0">
      <selection activeCell="O21" sqref="O21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0.42578125" style="1" customWidth="1"/>
    <col min="4" max="4" width="21.42578125" style="55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32</v>
      </c>
      <c r="E1" s="152"/>
      <c r="F1" s="152"/>
      <c r="G1" s="153"/>
      <c r="H1" s="154"/>
    </row>
    <row r="2" spans="1:21" ht="17" thickTop="1">
      <c r="A2" s="155"/>
      <c r="B2" s="112"/>
      <c r="C2" s="112"/>
      <c r="D2" s="49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ТО105000!B3</f>
        <v>3,2 DI-D</v>
      </c>
      <c r="C3" s="6" t="s">
        <v>1</v>
      </c>
      <c r="D3" s="89">
        <v>5</v>
      </c>
      <c r="E3" s="181">
        <f>ТО15000!E3</f>
        <v>2499</v>
      </c>
      <c r="F3" s="182"/>
      <c r="G3" s="160">
        <f>D3*E3</f>
        <v>12495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50">
        <v>4.8</v>
      </c>
      <c r="E4" s="183"/>
      <c r="F4" s="184"/>
      <c r="G4" s="160">
        <f>D4*E3</f>
        <v>11995.199999999999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89">
        <v>5</v>
      </c>
      <c r="E5" s="183"/>
      <c r="F5" s="184"/>
      <c r="G5" s="160">
        <f>D5*E3</f>
        <v>12495</v>
      </c>
      <c r="H5" s="1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89">
        <v>5</v>
      </c>
      <c r="E6" s="183"/>
      <c r="F6" s="184"/>
      <c r="G6" s="160">
        <f>D6*E3</f>
        <v>12495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ТО105000!B7</f>
        <v>3,8 MIVEC</v>
      </c>
      <c r="C7" s="6" t="s">
        <v>1</v>
      </c>
      <c r="D7" s="50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51">
        <v>5.0999999999999996</v>
      </c>
      <c r="E8" s="185"/>
      <c r="F8" s="186"/>
      <c r="G8" s="162">
        <f>D8*E3</f>
        <v>12744.9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/>
      <c r="C9" s="153"/>
      <c r="D9" s="17"/>
      <c r="E9" s="148"/>
      <c r="F9" s="149"/>
      <c r="G9" s="150"/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52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26">
      <c r="A16" s="135"/>
      <c r="B16" s="135"/>
      <c r="C16" s="115"/>
      <c r="D16" s="15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15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>F17*G17</f>
        <v>1993</v>
      </c>
    </row>
    <row r="18" spans="1:8">
      <c r="A18" s="135"/>
      <c r="B18" s="135"/>
      <c r="C18" s="115"/>
      <c r="D18" s="15" t="s">
        <v>27</v>
      </c>
      <c r="E18" s="3" t="str">
        <f>'[2]Масла и технические жидкости'!$B$14</f>
        <v>Antifreeze Extra</v>
      </c>
      <c r="F18" s="3">
        <v>11</v>
      </c>
      <c r="G18" s="71">
        <f>'[2]Масла и технические жидкости'!$C$14</f>
        <v>332</v>
      </c>
      <c r="H18" s="35">
        <f t="shared" si="0"/>
        <v>3652</v>
      </c>
    </row>
    <row r="19" spans="1:8">
      <c r="A19" s="135"/>
      <c r="B19" s="135"/>
      <c r="C19" s="115"/>
      <c r="D19" s="17" t="s">
        <v>71</v>
      </c>
      <c r="E19" s="3" t="str">
        <f>[2]Запчасти!$B$158</f>
        <v>MR556587</v>
      </c>
      <c r="F19" s="3">
        <v>1</v>
      </c>
      <c r="G19" s="72">
        <f>[2]Запчасти!$C$158</f>
        <v>1201</v>
      </c>
      <c r="H19" s="35">
        <f t="shared" si="0"/>
        <v>1201</v>
      </c>
    </row>
    <row r="20" spans="1:8" ht="26">
      <c r="A20" s="135"/>
      <c r="B20" s="135"/>
      <c r="C20" s="115"/>
      <c r="D20" s="17" t="s">
        <v>59</v>
      </c>
      <c r="E20" s="3" t="str">
        <f>[2]Запчасти!$B$159</f>
        <v>MN106046</v>
      </c>
      <c r="F20" s="3">
        <v>1</v>
      </c>
      <c r="G20" s="72">
        <f>[2]Запчасти!$C$159</f>
        <v>320</v>
      </c>
      <c r="H20" s="35">
        <f t="shared" si="0"/>
        <v>320</v>
      </c>
    </row>
    <row r="21" spans="1:8" ht="14" thickBot="1">
      <c r="A21" s="135"/>
      <c r="B21" s="135"/>
      <c r="C21" s="115"/>
      <c r="D21" s="17"/>
      <c r="E21" s="3"/>
      <c r="F21" s="3"/>
      <c r="G21" s="73"/>
      <c r="H21" s="35">
        <f t="shared" si="0"/>
        <v>0</v>
      </c>
    </row>
    <row r="22" spans="1:8" ht="15" thickTop="1" thickBot="1">
      <c r="A22" s="135"/>
      <c r="B22" s="135"/>
      <c r="C22" s="116"/>
      <c r="D22" s="53" t="s">
        <v>11</v>
      </c>
      <c r="E22" s="112"/>
      <c r="F22" s="112"/>
      <c r="G22" s="113"/>
      <c r="H22" s="36">
        <f>SUM(H12:H21)</f>
        <v>16245.6</v>
      </c>
    </row>
    <row r="23" spans="1:8" ht="14" thickTop="1">
      <c r="A23" s="135"/>
      <c r="B23" s="135"/>
      <c r="C23" s="114" t="s">
        <v>2</v>
      </c>
      <c r="D23" s="15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35"/>
      <c r="B24" s="135"/>
      <c r="C24" s="115"/>
      <c r="D24" s="15" t="s">
        <v>7</v>
      </c>
      <c r="E24" s="3" t="s">
        <v>63</v>
      </c>
      <c r="F24" s="3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35"/>
      <c r="B25" s="135"/>
      <c r="C25" s="115"/>
      <c r="D25" s="15" t="s">
        <v>8</v>
      </c>
      <c r="E25" s="3" t="s">
        <v>65</v>
      </c>
      <c r="F25" s="3">
        <v>1</v>
      </c>
      <c r="G25" s="71">
        <f>[2]Запчасти!$C$149</f>
        <v>1310</v>
      </c>
      <c r="H25" s="35">
        <f t="shared" si="1"/>
        <v>1310</v>
      </c>
    </row>
    <row r="26" spans="1:8">
      <c r="A26" s="135"/>
      <c r="B26" s="135"/>
      <c r="C26" s="115"/>
      <c r="D26" s="17" t="s">
        <v>61</v>
      </c>
      <c r="E26" s="3" t="s">
        <v>66</v>
      </c>
      <c r="F26" s="3">
        <v>1</v>
      </c>
      <c r="G26" s="71">
        <f>[2]Запчасти!$C$157</f>
        <v>1782</v>
      </c>
      <c r="H26" s="35">
        <f t="shared" si="1"/>
        <v>1782</v>
      </c>
    </row>
    <row r="27" spans="1:8" ht="26.25" customHeight="1">
      <c r="A27" s="135"/>
      <c r="B27" s="135"/>
      <c r="C27" s="115"/>
      <c r="D27" s="15" t="s">
        <v>69</v>
      </c>
      <c r="E27" s="3" t="s">
        <v>68</v>
      </c>
      <c r="F27" s="3">
        <v>1</v>
      </c>
      <c r="G27" s="71">
        <f>'[2]Масла и технические жидкости'!$C$6</f>
        <v>275</v>
      </c>
      <c r="H27" s="35">
        <f t="shared" si="1"/>
        <v>275</v>
      </c>
    </row>
    <row r="28" spans="1:8">
      <c r="A28" s="135"/>
      <c r="B28" s="135"/>
      <c r="C28" s="115"/>
      <c r="D28" s="15" t="s">
        <v>22</v>
      </c>
      <c r="E28" s="3" t="s">
        <v>64</v>
      </c>
      <c r="F28" s="3">
        <v>1</v>
      </c>
      <c r="G28" s="71">
        <f>[2]Запчасти!$C$156</f>
        <v>1993</v>
      </c>
      <c r="H28" s="35">
        <f t="shared" si="1"/>
        <v>1993</v>
      </c>
    </row>
    <row r="29" spans="1:8">
      <c r="A29" s="135"/>
      <c r="B29" s="135"/>
      <c r="C29" s="115"/>
      <c r="D29" s="15" t="s">
        <v>27</v>
      </c>
      <c r="E29" s="3" t="str">
        <f>'[2]Масла и технические жидкости'!$B$14</f>
        <v>Antifreeze Extra</v>
      </c>
      <c r="F29" s="3">
        <v>11</v>
      </c>
      <c r="G29" s="71">
        <f>'[2]Масла и технические жидкости'!$C$14</f>
        <v>332</v>
      </c>
      <c r="H29" s="35">
        <f t="shared" si="1"/>
        <v>3652</v>
      </c>
    </row>
    <row r="30" spans="1:8">
      <c r="A30" s="135"/>
      <c r="B30" s="135"/>
      <c r="C30" s="115"/>
      <c r="D30" s="17" t="s">
        <v>71</v>
      </c>
      <c r="E30" s="3" t="str">
        <f>[2]Запчасти!$B$158</f>
        <v>MR556587</v>
      </c>
      <c r="F30" s="3">
        <v>1</v>
      </c>
      <c r="G30" s="71">
        <f>[2]Запчасти!$C$158</f>
        <v>1201</v>
      </c>
      <c r="H30" s="35">
        <f t="shared" si="1"/>
        <v>1201</v>
      </c>
    </row>
    <row r="31" spans="1:8" ht="26">
      <c r="A31" s="135"/>
      <c r="B31" s="135"/>
      <c r="C31" s="115"/>
      <c r="D31" s="17" t="s">
        <v>59</v>
      </c>
      <c r="E31" s="3" t="str">
        <f>[2]Запчасти!$B$159</f>
        <v>MN106046</v>
      </c>
      <c r="F31" s="3">
        <v>1</v>
      </c>
      <c r="G31" s="73">
        <f>[2]Запчасти!$C$159</f>
        <v>320</v>
      </c>
      <c r="H31" s="35">
        <f t="shared" si="1"/>
        <v>320</v>
      </c>
    </row>
    <row r="32" spans="1:8" ht="14" thickBot="1">
      <c r="A32" s="135"/>
      <c r="B32" s="135"/>
      <c r="C32" s="115"/>
      <c r="D32" s="17"/>
      <c r="E32" s="3"/>
      <c r="F32" s="3"/>
      <c r="G32" s="73"/>
      <c r="H32" s="35">
        <f t="shared" si="1"/>
        <v>0</v>
      </c>
    </row>
    <row r="33" spans="1:8" ht="15" thickTop="1" thickBot="1">
      <c r="A33" s="135"/>
      <c r="B33" s="136"/>
      <c r="C33" s="116"/>
      <c r="D33" s="53" t="s">
        <v>11</v>
      </c>
      <c r="E33" s="112"/>
      <c r="F33" s="112"/>
      <c r="G33" s="113"/>
      <c r="H33" s="36">
        <f>SUM(H23:H32)</f>
        <v>16245.6</v>
      </c>
    </row>
    <row r="34" spans="1:8" ht="14" thickTop="1">
      <c r="A34" s="135"/>
      <c r="B34" s="180">
        <v>3</v>
      </c>
      <c r="C34" s="114" t="s">
        <v>1</v>
      </c>
      <c r="D34" s="15" t="s">
        <v>4</v>
      </c>
      <c r="E34" s="2" t="str">
        <f>'[2]Масла и технические жидкости'!$B$5</f>
        <v>Mobil-1 0W40</v>
      </c>
      <c r="F34" s="2">
        <v>4.9000000000000004</v>
      </c>
      <c r="G34" s="68">
        <f>'[2]Масла и технические жидкости'!$C$5</f>
        <v>711.46</v>
      </c>
      <c r="H34" s="35">
        <f>F34*G34</f>
        <v>3486.1540000000005</v>
      </c>
    </row>
    <row r="35" spans="1:8">
      <c r="A35" s="135"/>
      <c r="B35" s="146"/>
      <c r="C35" s="115"/>
      <c r="D35" s="15" t="s">
        <v>7</v>
      </c>
      <c r="E35" s="2" t="str">
        <f>[2]Запчасти!$B$194</f>
        <v>MD352626</v>
      </c>
      <c r="F35" s="2">
        <v>1</v>
      </c>
      <c r="G35" s="68">
        <f>[2]Запчасти!$C$194</f>
        <v>753</v>
      </c>
      <c r="H35" s="35">
        <f t="shared" ref="H35:H44" si="2">F35*G35</f>
        <v>753</v>
      </c>
    </row>
    <row r="36" spans="1:8">
      <c r="A36" s="135"/>
      <c r="B36" s="146"/>
      <c r="C36" s="115"/>
      <c r="D36" s="15" t="s">
        <v>8</v>
      </c>
      <c r="E36" s="2" t="str">
        <f>[2]Запчасти!$B$195</f>
        <v>7803A028</v>
      </c>
      <c r="F36" s="2">
        <v>1</v>
      </c>
      <c r="G36" s="68">
        <f>[2]Запчасти!$C$195</f>
        <v>1310</v>
      </c>
      <c r="H36" s="35">
        <f t="shared" si="2"/>
        <v>1310</v>
      </c>
    </row>
    <row r="37" spans="1:8">
      <c r="A37" s="135"/>
      <c r="B37" s="146"/>
      <c r="C37" s="115"/>
      <c r="D37" s="17" t="s">
        <v>20</v>
      </c>
      <c r="E37" s="2" t="str">
        <f>[2]Запчасти!$B$198</f>
        <v>1822A002</v>
      </c>
      <c r="F37" s="2">
        <v>6</v>
      </c>
      <c r="G37" s="68">
        <f>[2]Запчасти!$C$198</f>
        <v>1099</v>
      </c>
      <c r="H37" s="35">
        <f t="shared" si="2"/>
        <v>6594</v>
      </c>
    </row>
    <row r="38" spans="1:8" ht="26">
      <c r="A38" s="135"/>
      <c r="B38" s="146"/>
      <c r="C38" s="115"/>
      <c r="D38" s="15" t="s">
        <v>21</v>
      </c>
      <c r="E38" s="3" t="s">
        <v>68</v>
      </c>
      <c r="F38" s="3">
        <v>1</v>
      </c>
      <c r="G38" s="71">
        <f>'[2]Масла и технические жидкости'!$C$6</f>
        <v>275</v>
      </c>
      <c r="H38" s="35">
        <f t="shared" si="2"/>
        <v>275</v>
      </c>
    </row>
    <row r="39" spans="1:8">
      <c r="A39" s="135"/>
      <c r="B39" s="146"/>
      <c r="C39" s="115"/>
      <c r="D39" s="15" t="s">
        <v>22</v>
      </c>
      <c r="E39" s="3" t="str">
        <f>[2]Запчасти!$B$196</f>
        <v>MR571476</v>
      </c>
      <c r="F39" s="3">
        <v>1</v>
      </c>
      <c r="G39" s="71">
        <f>[2]Запчасти!$C$196</f>
        <v>2159</v>
      </c>
      <c r="H39" s="35">
        <f t="shared" si="2"/>
        <v>2159</v>
      </c>
    </row>
    <row r="40" spans="1:8">
      <c r="A40" s="135"/>
      <c r="B40" s="146"/>
      <c r="C40" s="115"/>
      <c r="D40" s="15" t="s">
        <v>27</v>
      </c>
      <c r="E40" s="3" t="str">
        <f>'[2]Масла и технические жидкости'!$B$14</f>
        <v>Antifreeze Extra</v>
      </c>
      <c r="F40" s="3">
        <v>11</v>
      </c>
      <c r="G40" s="71">
        <f>'[2]Масла и технические жидкости'!$C$14</f>
        <v>332</v>
      </c>
      <c r="H40" s="35">
        <f t="shared" si="2"/>
        <v>3652</v>
      </c>
    </row>
    <row r="41" spans="1:8">
      <c r="A41" s="135"/>
      <c r="B41" s="146"/>
      <c r="C41" s="115"/>
      <c r="D41" s="17" t="s">
        <v>71</v>
      </c>
      <c r="E41" s="3" t="str">
        <f>[2]Запчасти!$B$197</f>
        <v>MR529135</v>
      </c>
      <c r="F41" s="3">
        <v>1</v>
      </c>
      <c r="G41" s="71">
        <f>[2]Запчасти!$C$197</f>
        <v>4851</v>
      </c>
      <c r="H41" s="35">
        <f t="shared" si="2"/>
        <v>4851</v>
      </c>
    </row>
    <row r="42" spans="1:8" ht="26">
      <c r="A42" s="135"/>
      <c r="B42" s="146"/>
      <c r="C42" s="115"/>
      <c r="D42" s="17" t="s">
        <v>59</v>
      </c>
      <c r="E42" s="3" t="str">
        <f>[2]Запчасти!$B$199</f>
        <v>MN106046</v>
      </c>
      <c r="F42" s="3">
        <v>1</v>
      </c>
      <c r="G42" s="73">
        <f>[2]Запчасти!$C$199</f>
        <v>320</v>
      </c>
      <c r="H42" s="35">
        <f t="shared" si="2"/>
        <v>320</v>
      </c>
    </row>
    <row r="43" spans="1:8" ht="26">
      <c r="A43" s="135"/>
      <c r="B43" s="146"/>
      <c r="C43" s="115"/>
      <c r="D43" s="70" t="s">
        <v>79</v>
      </c>
      <c r="E43" s="3" t="str">
        <f>[2]Запчасти!$B$161</f>
        <v>MD199282</v>
      </c>
      <c r="F43" s="3">
        <v>1</v>
      </c>
      <c r="G43" s="73">
        <f>[2]Запчасти!$C$161</f>
        <v>557</v>
      </c>
      <c r="H43" s="35">
        <f t="shared" si="2"/>
        <v>557</v>
      </c>
    </row>
    <row r="44" spans="1:8" ht="14" thickBot="1">
      <c r="A44" s="135"/>
      <c r="B44" s="146"/>
      <c r="C44" s="115"/>
      <c r="D44" s="17"/>
      <c r="E44" s="2"/>
      <c r="F44" s="2"/>
      <c r="G44" s="68"/>
      <c r="H44" s="35">
        <f t="shared" si="2"/>
        <v>0</v>
      </c>
    </row>
    <row r="45" spans="1:8" ht="15" thickTop="1" thickBot="1">
      <c r="A45" s="135"/>
      <c r="B45" s="146"/>
      <c r="C45" s="116"/>
      <c r="D45" s="53" t="s">
        <v>11</v>
      </c>
      <c r="E45" s="84"/>
      <c r="F45" s="84"/>
      <c r="G45" s="90"/>
      <c r="H45" s="36">
        <f>SUM(H34:H44)</f>
        <v>23957.154000000002</v>
      </c>
    </row>
    <row r="46" spans="1:8" ht="14" thickTop="1">
      <c r="A46" s="135"/>
      <c r="B46" s="146"/>
      <c r="C46" s="114" t="s">
        <v>2</v>
      </c>
      <c r="D46" s="54" t="s">
        <v>4</v>
      </c>
      <c r="E46" s="2" t="str">
        <f>'[2]Масла и технические жидкости'!$B$5</f>
        <v>Mobil-1 0W40</v>
      </c>
      <c r="F46" s="2">
        <v>4.9000000000000004</v>
      </c>
      <c r="G46" s="68">
        <f>'[2]Масла и технические жидкости'!$C$5</f>
        <v>711.46</v>
      </c>
      <c r="H46" s="35">
        <f>F46*G46</f>
        <v>3486.1540000000005</v>
      </c>
    </row>
    <row r="47" spans="1:8">
      <c r="A47" s="135"/>
      <c r="B47" s="146"/>
      <c r="C47" s="115"/>
      <c r="D47" s="17" t="s">
        <v>7</v>
      </c>
      <c r="E47" s="2" t="str">
        <f>[2]Запчасти!$B$194</f>
        <v>MD352626</v>
      </c>
      <c r="F47" s="2">
        <v>1</v>
      </c>
      <c r="G47" s="68">
        <f>[2]Запчасти!$C$194</f>
        <v>753</v>
      </c>
      <c r="H47" s="35">
        <f t="shared" ref="H47:H56" si="3">F47*G47</f>
        <v>753</v>
      </c>
    </row>
    <row r="48" spans="1:8">
      <c r="A48" s="135"/>
      <c r="B48" s="146"/>
      <c r="C48" s="115"/>
      <c r="D48" s="17" t="s">
        <v>8</v>
      </c>
      <c r="E48" s="2" t="str">
        <f>[2]Запчасти!$B$195</f>
        <v>7803A028</v>
      </c>
      <c r="F48" s="2">
        <v>1</v>
      </c>
      <c r="G48" s="68">
        <f>[2]Запчасти!$C$195</f>
        <v>1310</v>
      </c>
      <c r="H48" s="35">
        <f t="shared" si="3"/>
        <v>1310</v>
      </c>
    </row>
    <row r="49" spans="1:8">
      <c r="A49" s="135"/>
      <c r="B49" s="146"/>
      <c r="C49" s="115"/>
      <c r="D49" s="17" t="s">
        <v>20</v>
      </c>
      <c r="E49" s="2" t="str">
        <f>[2]Запчасти!$B$198</f>
        <v>1822A002</v>
      </c>
      <c r="F49" s="2">
        <v>6</v>
      </c>
      <c r="G49" s="68">
        <f>[2]Запчасти!$C$198</f>
        <v>1099</v>
      </c>
      <c r="H49" s="35">
        <f t="shared" si="3"/>
        <v>6594</v>
      </c>
    </row>
    <row r="50" spans="1:8" ht="26">
      <c r="A50" s="135"/>
      <c r="B50" s="146"/>
      <c r="C50" s="115"/>
      <c r="D50" s="17" t="s">
        <v>69</v>
      </c>
      <c r="E50" s="3" t="str">
        <f>'[2]Масла и технические жидкости'!$B$6</f>
        <v>Mobil DOT4</v>
      </c>
      <c r="F50" s="3">
        <v>1</v>
      </c>
      <c r="G50" s="73">
        <f>'[2]Масла и технические жидкости'!$C$6</f>
        <v>275</v>
      </c>
      <c r="H50" s="35">
        <f t="shared" si="3"/>
        <v>275</v>
      </c>
    </row>
    <row r="51" spans="1:8">
      <c r="A51" s="135"/>
      <c r="B51" s="146"/>
      <c r="C51" s="115"/>
      <c r="D51" s="17" t="s">
        <v>22</v>
      </c>
      <c r="E51" s="2" t="str">
        <f>[2]Запчасти!$B$196</f>
        <v>MR571476</v>
      </c>
      <c r="F51" s="2">
        <v>1</v>
      </c>
      <c r="G51" s="68">
        <f>[2]Запчасти!$C$196</f>
        <v>2159</v>
      </c>
      <c r="H51" s="35">
        <f t="shared" si="3"/>
        <v>2159</v>
      </c>
    </row>
    <row r="52" spans="1:8">
      <c r="A52" s="135"/>
      <c r="B52" s="146"/>
      <c r="C52" s="115"/>
      <c r="D52" s="17" t="s">
        <v>71</v>
      </c>
      <c r="E52" s="3" t="str">
        <f>[2]Запчасти!$B$197</f>
        <v>MR529135</v>
      </c>
      <c r="F52" s="3">
        <v>1</v>
      </c>
      <c r="G52" s="73">
        <f>[2]Запчасти!$C$197</f>
        <v>4851</v>
      </c>
      <c r="H52" s="35">
        <f t="shared" si="3"/>
        <v>4851</v>
      </c>
    </row>
    <row r="53" spans="1:8" ht="26">
      <c r="A53" s="135"/>
      <c r="B53" s="146"/>
      <c r="C53" s="115"/>
      <c r="D53" s="17" t="s">
        <v>59</v>
      </c>
      <c r="E53" s="3" t="str">
        <f>[2]Запчасти!$B$199</f>
        <v>MN106046</v>
      </c>
      <c r="F53" s="3">
        <v>1</v>
      </c>
      <c r="G53" s="73">
        <f>[2]Запчасти!$C$199</f>
        <v>320</v>
      </c>
      <c r="H53" s="35">
        <f t="shared" si="3"/>
        <v>320</v>
      </c>
    </row>
    <row r="54" spans="1:8">
      <c r="A54" s="135"/>
      <c r="B54" s="146"/>
      <c r="C54" s="115"/>
      <c r="D54" s="70" t="s">
        <v>27</v>
      </c>
      <c r="E54" s="3" t="str">
        <f>'[2]Масла и технические жидкости'!$B$14</f>
        <v>Antifreeze Extra</v>
      </c>
      <c r="F54" s="3">
        <v>11</v>
      </c>
      <c r="G54" s="73">
        <f>'[2]Масла и технические жидкости'!$C$14</f>
        <v>332</v>
      </c>
      <c r="H54" s="35">
        <f t="shared" si="3"/>
        <v>3652</v>
      </c>
    </row>
    <row r="55" spans="1:8" ht="26">
      <c r="A55" s="135"/>
      <c r="B55" s="146"/>
      <c r="C55" s="115"/>
      <c r="D55" s="70" t="s">
        <v>79</v>
      </c>
      <c r="E55" s="3" t="str">
        <f>E43</f>
        <v>MD199282</v>
      </c>
      <c r="F55" s="3">
        <v>1</v>
      </c>
      <c r="G55" s="73">
        <f>G43</f>
        <v>557</v>
      </c>
      <c r="H55" s="35">
        <f t="shared" si="3"/>
        <v>557</v>
      </c>
    </row>
    <row r="56" spans="1:8" ht="14" thickBot="1">
      <c r="A56" s="135"/>
      <c r="B56" s="146"/>
      <c r="C56" s="115"/>
      <c r="D56" s="17"/>
      <c r="E56" s="2"/>
      <c r="F56" s="2"/>
      <c r="G56" s="68"/>
      <c r="H56" s="35">
        <f t="shared" si="3"/>
        <v>0</v>
      </c>
    </row>
    <row r="57" spans="1:8" ht="15" thickTop="1" thickBot="1">
      <c r="A57" s="135"/>
      <c r="B57" s="147"/>
      <c r="C57" s="116"/>
      <c r="D57" s="53" t="s">
        <v>11</v>
      </c>
      <c r="E57" s="2"/>
      <c r="F57" s="2"/>
      <c r="G57" s="68"/>
      <c r="H57" s="36">
        <f>SUM(H46:H56)</f>
        <v>23957.154000000002</v>
      </c>
    </row>
    <row r="58" spans="1:8" ht="14" thickTop="1">
      <c r="A58" s="135"/>
      <c r="B58" s="179" t="str">
        <f>B7</f>
        <v>3,8 MIVEC</v>
      </c>
      <c r="C58" s="114" t="s">
        <v>1</v>
      </c>
      <c r="D58" s="54"/>
      <c r="E58" s="16"/>
      <c r="F58" s="16"/>
      <c r="G58" s="79"/>
      <c r="H58" s="35">
        <f>F58*G58</f>
        <v>0</v>
      </c>
    </row>
    <row r="59" spans="1:8">
      <c r="A59" s="135"/>
      <c r="B59" s="115"/>
      <c r="C59" s="115"/>
      <c r="D59" s="17"/>
      <c r="E59" s="3"/>
      <c r="F59" s="3"/>
      <c r="G59" s="73"/>
      <c r="H59" s="35">
        <f t="shared" ref="H59:H67" si="4">F59*G59</f>
        <v>0</v>
      </c>
    </row>
    <row r="60" spans="1:8">
      <c r="A60" s="135"/>
      <c r="B60" s="115"/>
      <c r="C60" s="115"/>
      <c r="D60" s="17"/>
      <c r="E60" s="3"/>
      <c r="F60" s="3"/>
      <c r="G60" s="73"/>
      <c r="H60" s="35">
        <f t="shared" si="4"/>
        <v>0</v>
      </c>
    </row>
    <row r="61" spans="1:8">
      <c r="A61" s="135"/>
      <c r="B61" s="115"/>
      <c r="C61" s="115"/>
      <c r="D61" s="17"/>
      <c r="E61" s="3"/>
      <c r="F61" s="3"/>
      <c r="G61" s="73"/>
      <c r="H61" s="35">
        <f t="shared" si="4"/>
        <v>0</v>
      </c>
    </row>
    <row r="62" spans="1:8">
      <c r="A62" s="135"/>
      <c r="B62" s="115"/>
      <c r="C62" s="115"/>
      <c r="D62" s="17"/>
      <c r="E62" s="3"/>
      <c r="F62" s="3"/>
      <c r="G62" s="73"/>
      <c r="H62" s="35">
        <f t="shared" si="4"/>
        <v>0</v>
      </c>
    </row>
    <row r="63" spans="1:8">
      <c r="A63" s="135"/>
      <c r="B63" s="115"/>
      <c r="C63" s="115"/>
      <c r="D63" s="17"/>
      <c r="E63" s="3"/>
      <c r="F63" s="3"/>
      <c r="G63" s="73"/>
      <c r="H63" s="35">
        <f t="shared" si="4"/>
        <v>0</v>
      </c>
    </row>
    <row r="64" spans="1:8">
      <c r="A64" s="135"/>
      <c r="B64" s="115"/>
      <c r="C64" s="115"/>
      <c r="D64" s="17"/>
      <c r="E64" s="3"/>
      <c r="F64" s="3"/>
      <c r="G64" s="71"/>
      <c r="H64" s="35">
        <f t="shared" si="4"/>
        <v>0</v>
      </c>
    </row>
    <row r="65" spans="1:8">
      <c r="A65" s="135"/>
      <c r="B65" s="115"/>
      <c r="C65" s="115"/>
      <c r="D65" s="17"/>
      <c r="E65" s="3"/>
      <c r="F65" s="3"/>
      <c r="G65" s="73"/>
      <c r="H65" s="35">
        <f t="shared" si="4"/>
        <v>0</v>
      </c>
    </row>
    <row r="66" spans="1:8">
      <c r="A66" s="135"/>
      <c r="B66" s="115"/>
      <c r="C66" s="115"/>
      <c r="D66" s="70"/>
      <c r="E66" s="62"/>
      <c r="F66" s="62"/>
      <c r="G66" s="71"/>
      <c r="H66" s="27">
        <f t="shared" si="4"/>
        <v>0</v>
      </c>
    </row>
    <row r="67" spans="1:8" ht="14" thickBot="1">
      <c r="A67" s="135"/>
      <c r="B67" s="115"/>
      <c r="C67" s="115"/>
      <c r="D67" s="70"/>
      <c r="E67" s="62"/>
      <c r="F67" s="62"/>
      <c r="G67" s="71"/>
      <c r="H67" s="27">
        <f t="shared" si="4"/>
        <v>0</v>
      </c>
    </row>
    <row r="68" spans="1:8" ht="15" thickTop="1" thickBot="1">
      <c r="A68" s="135"/>
      <c r="B68" s="115"/>
      <c r="C68" s="116"/>
      <c r="D68" s="53" t="s">
        <v>11</v>
      </c>
      <c r="E68" s="112"/>
      <c r="F68" s="112"/>
      <c r="G68" s="113"/>
      <c r="H68" s="36">
        <f>SUM(H58:H67)</f>
        <v>0</v>
      </c>
    </row>
    <row r="69" spans="1:8" ht="14" thickTop="1">
      <c r="A69" s="135"/>
      <c r="B69" s="115"/>
      <c r="C69" s="114" t="s">
        <v>2</v>
      </c>
      <c r="D69" s="54" t="s">
        <v>4</v>
      </c>
      <c r="E69" s="16" t="str">
        <f>ТО15000!E67</f>
        <v>Mobil-1 0W40</v>
      </c>
      <c r="F69" s="16">
        <f>ТО15000!F67</f>
        <v>4.9000000000000004</v>
      </c>
      <c r="G69" s="79">
        <f>ТО15000!G67</f>
        <v>711.46</v>
      </c>
      <c r="H69" s="35">
        <f>F69*G69</f>
        <v>3486.1540000000005</v>
      </c>
    </row>
    <row r="70" spans="1:8">
      <c r="A70" s="135"/>
      <c r="B70" s="115"/>
      <c r="C70" s="115"/>
      <c r="D70" s="17" t="s">
        <v>7</v>
      </c>
      <c r="E70" s="3" t="str">
        <f>ТО15000!E68</f>
        <v>MD352626</v>
      </c>
      <c r="F70" s="3">
        <f>ТО15000!F68</f>
        <v>1</v>
      </c>
      <c r="G70" s="73">
        <f>ТО15000!G68</f>
        <v>753</v>
      </c>
      <c r="H70" s="35">
        <f t="shared" ref="H70:H76" si="5">F70*G70</f>
        <v>753</v>
      </c>
    </row>
    <row r="71" spans="1:8">
      <c r="A71" s="135"/>
      <c r="B71" s="115"/>
      <c r="C71" s="115"/>
      <c r="D71" s="17" t="s">
        <v>8</v>
      </c>
      <c r="E71" s="3" t="str">
        <f>ТО15000!E69</f>
        <v>7803A028</v>
      </c>
      <c r="F71" s="3">
        <f>ТО15000!F69</f>
        <v>1</v>
      </c>
      <c r="G71" s="73">
        <f>ТО15000!G69</f>
        <v>1310</v>
      </c>
      <c r="H71" s="35">
        <f t="shared" si="5"/>
        <v>1310</v>
      </c>
    </row>
    <row r="72" spans="1:8">
      <c r="A72" s="135"/>
      <c r="B72" s="115"/>
      <c r="C72" s="115"/>
      <c r="D72" s="17" t="s">
        <v>20</v>
      </c>
      <c r="E72" s="3" t="str">
        <f>ТО60000!E67</f>
        <v>1822A002</v>
      </c>
      <c r="F72" s="3">
        <f>ТО60000!F67</f>
        <v>6</v>
      </c>
      <c r="G72" s="73">
        <f>ТО60000!G67</f>
        <v>1099</v>
      </c>
      <c r="H72" s="35">
        <f t="shared" si="5"/>
        <v>6594</v>
      </c>
    </row>
    <row r="73" spans="1:8" ht="28.5" customHeight="1">
      <c r="A73" s="135"/>
      <c r="B73" s="115"/>
      <c r="C73" s="115"/>
      <c r="D73" s="17" t="s">
        <v>69</v>
      </c>
      <c r="E73" s="3" t="str">
        <f>ТО30000!E65</f>
        <v>Mobil DOT4</v>
      </c>
      <c r="F73" s="3">
        <f>ТО30000!F65</f>
        <v>1</v>
      </c>
      <c r="G73" s="73">
        <f>ТО30000!G65</f>
        <v>275</v>
      </c>
      <c r="H73" s="35">
        <f t="shared" si="5"/>
        <v>275</v>
      </c>
    </row>
    <row r="74" spans="1:8">
      <c r="A74" s="135"/>
      <c r="B74" s="115"/>
      <c r="C74" s="115"/>
      <c r="D74" s="17" t="s">
        <v>22</v>
      </c>
      <c r="E74" s="3" t="str">
        <f>ТО30000!E66</f>
        <v>MR571476</v>
      </c>
      <c r="F74" s="3">
        <f>ТО30000!F66</f>
        <v>1</v>
      </c>
      <c r="G74" s="73">
        <f>ТО30000!G66</f>
        <v>2159</v>
      </c>
      <c r="H74" s="35">
        <f t="shared" si="5"/>
        <v>2159</v>
      </c>
    </row>
    <row r="75" spans="1:8">
      <c r="A75" s="135"/>
      <c r="B75" s="115"/>
      <c r="C75" s="115"/>
      <c r="D75" s="17" t="s">
        <v>33</v>
      </c>
      <c r="E75" s="3" t="str">
        <f>[2]Запчасти!$B$151</f>
        <v>MR529135</v>
      </c>
      <c r="F75" s="3">
        <v>1</v>
      </c>
      <c r="G75" s="72">
        <f>[2]Запчасти!$C$151</f>
        <v>4851</v>
      </c>
      <c r="H75" s="35">
        <f t="shared" si="5"/>
        <v>4851</v>
      </c>
    </row>
    <row r="76" spans="1:8" ht="26">
      <c r="A76" s="135"/>
      <c r="B76" s="115"/>
      <c r="C76" s="115"/>
      <c r="D76" s="17" t="s">
        <v>59</v>
      </c>
      <c r="E76" s="3" t="str">
        <f>[2]Запчасти!$B$153</f>
        <v>MR529146</v>
      </c>
      <c r="F76" s="3">
        <v>1</v>
      </c>
      <c r="G76" s="73">
        <f>[2]Запчасти!$C$153</f>
        <v>146</v>
      </c>
      <c r="H76" s="35">
        <f t="shared" si="5"/>
        <v>146</v>
      </c>
    </row>
    <row r="77" spans="1:8">
      <c r="A77" s="135"/>
      <c r="B77" s="115"/>
      <c r="C77" s="115"/>
      <c r="D77" s="70" t="s">
        <v>27</v>
      </c>
      <c r="E77" s="62" t="str">
        <f>ТО60000!E68</f>
        <v>Antifreeze Extra</v>
      </c>
      <c r="F77" s="62">
        <f>ТО60000!F68</f>
        <v>11</v>
      </c>
      <c r="G77" s="71">
        <f>ТО60000!G68</f>
        <v>332</v>
      </c>
      <c r="H77" s="27">
        <f>F77*G77</f>
        <v>3652</v>
      </c>
    </row>
    <row r="78" spans="1:8" ht="26">
      <c r="A78" s="135"/>
      <c r="B78" s="115"/>
      <c r="C78" s="115"/>
      <c r="D78" s="70" t="s">
        <v>79</v>
      </c>
      <c r="E78" s="62" t="str">
        <f>[2]Запчасти!$B$160</f>
        <v>MR561584</v>
      </c>
      <c r="F78" s="62">
        <v>1</v>
      </c>
      <c r="G78" s="71">
        <f>[2]Запчасти!$C$160</f>
        <v>523</v>
      </c>
      <c r="H78" s="27">
        <f>F78*G78</f>
        <v>523</v>
      </c>
    </row>
    <row r="79" spans="1:8" ht="14" thickBot="1">
      <c r="A79" s="135"/>
      <c r="B79" s="115"/>
      <c r="C79" s="115"/>
      <c r="D79" s="70"/>
      <c r="E79" s="62"/>
      <c r="F79" s="62"/>
      <c r="G79" s="71"/>
      <c r="H79" s="27">
        <f>F79*G79</f>
        <v>0</v>
      </c>
    </row>
    <row r="80" spans="1:8" ht="15" thickTop="1" thickBot="1">
      <c r="A80" s="136"/>
      <c r="B80" s="122"/>
      <c r="C80" s="122"/>
      <c r="D80" s="52" t="s">
        <v>11</v>
      </c>
      <c r="E80" s="119"/>
      <c r="F80" s="119"/>
      <c r="G80" s="120"/>
      <c r="H80" s="36">
        <f>SUM(H69:H79)</f>
        <v>23749.154000000002</v>
      </c>
    </row>
    <row r="81" spans="1:8" ht="14.25" customHeight="1" thickTop="1" thickBot="1">
      <c r="A81" s="139" t="s">
        <v>76</v>
      </c>
      <c r="B81" s="141" t="str">
        <f>B12</f>
        <v>3,2 DI-D</v>
      </c>
      <c r="C81" s="8" t="s">
        <v>1</v>
      </c>
      <c r="D81" s="121"/>
      <c r="E81" s="121"/>
      <c r="F81" s="121"/>
      <c r="G81" s="121"/>
      <c r="H81" s="37">
        <f>H22+G3</f>
        <v>28740.6</v>
      </c>
    </row>
    <row r="82" spans="1:8" ht="15" thickTop="1" thickBot="1">
      <c r="A82" s="139"/>
      <c r="B82" s="142"/>
      <c r="C82" s="9" t="s">
        <v>2</v>
      </c>
      <c r="D82" s="117"/>
      <c r="E82" s="117"/>
      <c r="F82" s="117"/>
      <c r="G82" s="117"/>
      <c r="H82" s="37">
        <f>H33+G4</f>
        <v>28240.799999999999</v>
      </c>
    </row>
    <row r="83" spans="1:8" ht="15" thickTop="1" thickBot="1">
      <c r="A83" s="139"/>
      <c r="B83" s="177">
        <v>3</v>
      </c>
      <c r="C83" s="9" t="s">
        <v>1</v>
      </c>
      <c r="D83" s="83"/>
      <c r="E83" s="83"/>
      <c r="F83" s="83"/>
      <c r="G83" s="91"/>
      <c r="H83" s="37">
        <f>H45+G5</f>
        <v>36452.154000000002</v>
      </c>
    </row>
    <row r="84" spans="1:8" ht="15" thickTop="1" thickBot="1">
      <c r="A84" s="139"/>
      <c r="B84" s="178"/>
      <c r="C84" s="9" t="s">
        <v>2</v>
      </c>
      <c r="D84" s="83"/>
      <c r="E84" s="83"/>
      <c r="F84" s="83"/>
      <c r="G84" s="91"/>
      <c r="H84" s="37">
        <f>H57+G6</f>
        <v>36452.154000000002</v>
      </c>
    </row>
    <row r="85" spans="1:8" ht="15" thickTop="1" thickBot="1">
      <c r="A85" s="139"/>
      <c r="B85" s="142" t="str">
        <f>B58</f>
        <v>3,8 MIVEC</v>
      </c>
      <c r="C85" s="9" t="s">
        <v>1</v>
      </c>
      <c r="D85" s="117"/>
      <c r="E85" s="117"/>
      <c r="F85" s="117"/>
      <c r="G85" s="117"/>
      <c r="H85" s="37"/>
    </row>
    <row r="86" spans="1:8" ht="15" thickTop="1" thickBot="1">
      <c r="A86" s="140"/>
      <c r="B86" s="143"/>
      <c r="C86" s="10" t="s">
        <v>2</v>
      </c>
      <c r="D86" s="118"/>
      <c r="E86" s="118"/>
      <c r="F86" s="118"/>
      <c r="G86" s="118"/>
      <c r="H86" s="37">
        <f>H80+G8</f>
        <v>36494.054000000004</v>
      </c>
    </row>
    <row r="87" spans="1:8" ht="13.5" customHeight="1" thickTop="1" thickBot="1">
      <c r="A87" s="123" t="s">
        <v>77</v>
      </c>
      <c r="B87" s="125" t="str">
        <f>B81</f>
        <v>3,2 DI-D</v>
      </c>
      <c r="C87" s="11" t="s">
        <v>1</v>
      </c>
      <c r="D87" s="127"/>
      <c r="E87" s="127"/>
      <c r="F87" s="127"/>
      <c r="G87" s="127"/>
      <c r="H87" s="38">
        <f>H81+G10</f>
        <v>29990.1</v>
      </c>
    </row>
    <row r="88" spans="1:8" ht="15" thickTop="1" thickBot="1">
      <c r="A88" s="123"/>
      <c r="B88" s="126"/>
      <c r="C88" s="12" t="s">
        <v>2</v>
      </c>
      <c r="D88" s="128"/>
      <c r="E88" s="128"/>
      <c r="F88" s="128"/>
      <c r="G88" s="128"/>
      <c r="H88" s="38">
        <f>H82+G10</f>
        <v>29490.3</v>
      </c>
    </row>
    <row r="89" spans="1:8" ht="15" thickTop="1" thickBot="1">
      <c r="A89" s="123"/>
      <c r="B89" s="131">
        <v>3</v>
      </c>
      <c r="C89" s="12" t="s">
        <v>1</v>
      </c>
      <c r="D89" s="128"/>
      <c r="E89" s="128"/>
      <c r="F89" s="128"/>
      <c r="G89" s="172"/>
      <c r="H89" s="38">
        <f>H83+G10</f>
        <v>37701.654000000002</v>
      </c>
    </row>
    <row r="90" spans="1:8" ht="15" thickTop="1" thickBot="1">
      <c r="A90" s="123"/>
      <c r="B90" s="132"/>
      <c r="C90" s="12" t="s">
        <v>2</v>
      </c>
      <c r="D90" s="128"/>
      <c r="E90" s="128"/>
      <c r="F90" s="128"/>
      <c r="G90" s="172"/>
      <c r="H90" s="38">
        <f>H84+G10</f>
        <v>37701.654000000002</v>
      </c>
    </row>
    <row r="91" spans="1:8" ht="15" thickTop="1" thickBot="1">
      <c r="A91" s="123"/>
      <c r="B91" s="126" t="str">
        <f>B85</f>
        <v>3,8 MIVEC</v>
      </c>
      <c r="C91" s="12" t="s">
        <v>1</v>
      </c>
      <c r="D91" s="128"/>
      <c r="E91" s="128"/>
      <c r="F91" s="128"/>
      <c r="G91" s="128"/>
      <c r="H91" s="38"/>
    </row>
    <row r="92" spans="1:8" ht="15" thickTop="1" thickBot="1">
      <c r="A92" s="124"/>
      <c r="B92" s="129"/>
      <c r="C92" s="13" t="s">
        <v>2</v>
      </c>
      <c r="D92" s="130"/>
      <c r="E92" s="130"/>
      <c r="F92" s="130"/>
      <c r="G92" s="130"/>
      <c r="H92" s="38">
        <f>H86+G10</f>
        <v>37743.554000000004</v>
      </c>
    </row>
    <row r="93" spans="1:8" ht="14" thickTop="1"/>
  </sheetData>
  <mergeCells count="55">
    <mergeCell ref="E2:F2"/>
    <mergeCell ref="A9:A10"/>
    <mergeCell ref="A1:C1"/>
    <mergeCell ref="D1:H1"/>
    <mergeCell ref="A2:C2"/>
    <mergeCell ref="A3:A8"/>
    <mergeCell ref="B3:B4"/>
    <mergeCell ref="B7:B8"/>
    <mergeCell ref="G5:H5"/>
    <mergeCell ref="G6:H6"/>
    <mergeCell ref="G2:H2"/>
    <mergeCell ref="G3:H3"/>
    <mergeCell ref="G4:H4"/>
    <mergeCell ref="G7:H7"/>
    <mergeCell ref="G8:H8"/>
    <mergeCell ref="G9:H9"/>
    <mergeCell ref="E68:G68"/>
    <mergeCell ref="E80:G80"/>
    <mergeCell ref="D81:G81"/>
    <mergeCell ref="D82:G82"/>
    <mergeCell ref="B85:B86"/>
    <mergeCell ref="D85:G85"/>
    <mergeCell ref="D86:G86"/>
    <mergeCell ref="C69:C80"/>
    <mergeCell ref="A12:A80"/>
    <mergeCell ref="B12:B33"/>
    <mergeCell ref="B58:B80"/>
    <mergeCell ref="C23:C33"/>
    <mergeCell ref="C58:C68"/>
    <mergeCell ref="C12:C22"/>
    <mergeCell ref="B34:B57"/>
    <mergeCell ref="C34:C45"/>
    <mergeCell ref="C46:C57"/>
    <mergeCell ref="D87:G87"/>
    <mergeCell ref="D88:G88"/>
    <mergeCell ref="B91:B92"/>
    <mergeCell ref="D91:G91"/>
    <mergeCell ref="D92:G92"/>
    <mergeCell ref="D89:G89"/>
    <mergeCell ref="D90:G90"/>
    <mergeCell ref="A81:A86"/>
    <mergeCell ref="B81:B82"/>
    <mergeCell ref="A87:A92"/>
    <mergeCell ref="B87:B88"/>
    <mergeCell ref="B83:B84"/>
    <mergeCell ref="B89:B90"/>
    <mergeCell ref="B5:B6"/>
    <mergeCell ref="E22:G22"/>
    <mergeCell ref="E33:G33"/>
    <mergeCell ref="B9:C9"/>
    <mergeCell ref="B10:C10"/>
    <mergeCell ref="E9:F9"/>
    <mergeCell ref="E10:F10"/>
    <mergeCell ref="G10:H10"/>
    <mergeCell ref="E3:F8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tabSelected="1" workbookViewId="0">
      <selection activeCell="J3" sqref="J3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34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ТО120000!B3</f>
        <v>3,2 DI-D</v>
      </c>
      <c r="C3" s="6" t="s">
        <v>1</v>
      </c>
      <c r="D3" s="42">
        <v>2.6</v>
      </c>
      <c r="E3" s="181">
        <f>[1]Лист1!$B$5</f>
        <v>2499</v>
      </c>
      <c r="F3" s="182"/>
      <c r="G3" s="160">
        <f>D3*E3</f>
        <v>6497.4000000000005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2.4</v>
      </c>
      <c r="E4" s="183"/>
      <c r="F4" s="184"/>
      <c r="G4" s="160">
        <f>D4*E3</f>
        <v>5997.5999999999995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88">
        <v>2</v>
      </c>
      <c r="E5" s="183"/>
      <c r="F5" s="184"/>
      <c r="G5" s="160">
        <f>D5*E3</f>
        <v>4998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1.9</v>
      </c>
      <c r="E6" s="183"/>
      <c r="F6" s="184"/>
      <c r="G6" s="160">
        <f>D6*E3</f>
        <v>4748.0999999999995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ТО120000!B7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1.9</v>
      </c>
      <c r="E8" s="185"/>
      <c r="F8" s="186"/>
      <c r="G8" s="162">
        <f>D8*E3</f>
        <v>4748.0999999999995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0" si="0">F15*G15</f>
        <v>1782</v>
      </c>
    </row>
    <row r="16" spans="1:21" ht="15" customHeight="1">
      <c r="A16" s="144"/>
      <c r="B16" s="135"/>
      <c r="C16" s="115"/>
      <c r="D16" s="15" t="s">
        <v>70</v>
      </c>
      <c r="E16" s="3" t="str">
        <f>'[2]Масла и технические жидкости'!$B$8</f>
        <v>Mobilube 1-SHC 75W90</v>
      </c>
      <c r="F16" s="3">
        <v>3.2</v>
      </c>
      <c r="G16" s="73">
        <f>'[2]Масла и технические жидкости'!$C$8</f>
        <v>648.33000000000004</v>
      </c>
      <c r="H16" s="35">
        <f t="shared" si="0"/>
        <v>2074.6560000000004</v>
      </c>
    </row>
    <row r="17" spans="1:8">
      <c r="A17" s="144"/>
      <c r="B17" s="135"/>
      <c r="C17" s="115"/>
      <c r="D17" s="15" t="s">
        <v>24</v>
      </c>
      <c r="E17" s="4" t="str">
        <f>'[2]Масла и технические жидкости'!$B$8</f>
        <v>Mobilube 1-SHC 75W90</v>
      </c>
      <c r="F17" s="3">
        <v>2.8</v>
      </c>
      <c r="G17" s="71">
        <f>'[2]Масла и технические жидкости'!$C$8</f>
        <v>648.33000000000004</v>
      </c>
      <c r="H17" s="35">
        <f t="shared" si="0"/>
        <v>1815.3240000000001</v>
      </c>
    </row>
    <row r="18" spans="1:8">
      <c r="A18" s="144"/>
      <c r="B18" s="135"/>
      <c r="C18" s="115"/>
      <c r="D18" s="48" t="s">
        <v>46</v>
      </c>
      <c r="E18" s="3" t="str">
        <f>'[2]Масла и технические жидкости'!$B$8</f>
        <v>Mobilube 1-SHC 75W90</v>
      </c>
      <c r="F18" s="3">
        <v>1.6</v>
      </c>
      <c r="G18" s="73">
        <f>'[2]Масла и технические жидкости'!$C$8</f>
        <v>648.33000000000004</v>
      </c>
      <c r="H18" s="35">
        <f t="shared" si="0"/>
        <v>1037.3280000000002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 ht="14" thickBot="1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5" thickTop="1" thickBot="1">
      <c r="A21" s="144"/>
      <c r="B21" s="135"/>
      <c r="C21" s="116"/>
      <c r="D21" s="46" t="s">
        <v>11</v>
      </c>
      <c r="E21" s="112"/>
      <c r="F21" s="112"/>
      <c r="G21" s="113"/>
      <c r="H21" s="36">
        <f>SUM(H12:H20)</f>
        <v>13731.908000000001</v>
      </c>
    </row>
    <row r="22" spans="1:8" ht="14" thickTop="1">
      <c r="A22" s="144"/>
      <c r="B22" s="135"/>
      <c r="C22" s="115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44"/>
      <c r="B23" s="13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ref="H23:H29" si="1">F23*G23</f>
        <v>858</v>
      </c>
    </row>
    <row r="24" spans="1:8">
      <c r="A24" s="144"/>
      <c r="B24" s="13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44"/>
      <c r="B25" s="13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>
      <c r="A26" s="144"/>
      <c r="B26" s="135"/>
      <c r="C26" s="115"/>
      <c r="D26" s="15" t="s">
        <v>24</v>
      </c>
      <c r="E26" s="4" t="str">
        <f>'[2]Масла и технические жидкости'!$B$8</f>
        <v>Mobilube 1-SHC 75W90</v>
      </c>
      <c r="F26" s="3">
        <v>2.8</v>
      </c>
      <c r="G26" s="73">
        <f>'[2]Масла и технические жидкости'!$C$8</f>
        <v>648.33000000000004</v>
      </c>
      <c r="H26" s="35">
        <f t="shared" si="1"/>
        <v>1815.3240000000001</v>
      </c>
    </row>
    <row r="27" spans="1:8">
      <c r="A27" s="144"/>
      <c r="B27" s="135"/>
      <c r="C27" s="115"/>
      <c r="D27" s="48" t="s">
        <v>46</v>
      </c>
      <c r="E27" s="3" t="str">
        <f>'[2]Масла и технические жидкости'!$B$8</f>
        <v>Mobilube 1-SHC 75W90</v>
      </c>
      <c r="F27" s="3">
        <v>1.6</v>
      </c>
      <c r="G27" s="73">
        <f>'[2]Масла и технические жидкости'!$C$8</f>
        <v>648.33000000000004</v>
      </c>
      <c r="H27" s="35">
        <f t="shared" si="1"/>
        <v>1037.3280000000002</v>
      </c>
    </row>
    <row r="28" spans="1:8">
      <c r="A28" s="144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 ht="14" thickBot="1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5" thickTop="1" thickBot="1">
      <c r="A30" s="144"/>
      <c r="B30" s="136"/>
      <c r="C30" s="115"/>
      <c r="D30" s="46" t="s">
        <v>11</v>
      </c>
      <c r="E30" s="112"/>
      <c r="F30" s="112"/>
      <c r="G30" s="113"/>
      <c r="H30" s="36">
        <f>SUM(H22:H29)</f>
        <v>11657.252</v>
      </c>
    </row>
    <row r="31" spans="1:8" ht="14" thickTop="1">
      <c r="A31" s="144"/>
      <c r="B31" s="201">
        <v>3</v>
      </c>
      <c r="C31" s="114" t="s">
        <v>1</v>
      </c>
      <c r="D31" s="47" t="s">
        <v>4</v>
      </c>
      <c r="E31" s="16" t="s">
        <v>73</v>
      </c>
      <c r="F31" s="2">
        <v>4.9000000000000004</v>
      </c>
      <c r="G31" s="2">
        <f>'[2]Масла и технические жидкости'!$C$5</f>
        <v>711.46</v>
      </c>
      <c r="H31" s="35">
        <f>F31*G31</f>
        <v>3486.1540000000005</v>
      </c>
    </row>
    <row r="32" spans="1:8">
      <c r="A32" s="144"/>
      <c r="B32" s="201"/>
      <c r="C32" s="115"/>
      <c r="D32" s="15" t="s">
        <v>7</v>
      </c>
      <c r="E32" s="2" t="str">
        <f>[2]Запчасти!$B$148</f>
        <v>MD352626</v>
      </c>
      <c r="F32" s="2">
        <v>1</v>
      </c>
      <c r="G32" s="68">
        <f>[2]Запчасти!$C$148</f>
        <v>753</v>
      </c>
      <c r="H32" s="35">
        <f t="shared" ref="H32:H39" si="2">F32*G32</f>
        <v>753</v>
      </c>
    </row>
    <row r="33" spans="1:8">
      <c r="A33" s="144"/>
      <c r="B33" s="201"/>
      <c r="C33" s="115"/>
      <c r="D33" s="15" t="s">
        <v>8</v>
      </c>
      <c r="E33" s="2" t="str">
        <f>[2]Запчасти!$B$149</f>
        <v>7803A028</v>
      </c>
      <c r="F33" s="2">
        <v>1</v>
      </c>
      <c r="G33" s="68">
        <f>[2]Запчасти!$C$149</f>
        <v>1310</v>
      </c>
      <c r="H33" s="35">
        <f t="shared" si="2"/>
        <v>1310</v>
      </c>
    </row>
    <row r="34" spans="1:8">
      <c r="A34" s="144"/>
      <c r="B34" s="201"/>
      <c r="C34" s="115"/>
      <c r="D34" s="15" t="s">
        <v>70</v>
      </c>
      <c r="E34" s="3" t="str">
        <f>'[2]Масла и технические жидкости'!$B$8</f>
        <v>Mobilube 1-SHC 75W90</v>
      </c>
      <c r="F34" s="2">
        <v>3.2</v>
      </c>
      <c r="G34" s="2">
        <f>'[2]Масла и технические жидкости'!$C$8</f>
        <v>648.33000000000004</v>
      </c>
      <c r="H34" s="35">
        <f t="shared" si="2"/>
        <v>2074.6560000000004</v>
      </c>
    </row>
    <row r="35" spans="1:8">
      <c r="A35" s="144"/>
      <c r="B35" s="201"/>
      <c r="C35" s="115"/>
      <c r="D35" s="15" t="s">
        <v>24</v>
      </c>
      <c r="E35" s="3" t="str">
        <f>'[2]Масла и технические жидкости'!$B$8</f>
        <v>Mobilube 1-SHC 75W90</v>
      </c>
      <c r="F35" s="2">
        <v>2.8</v>
      </c>
      <c r="G35" s="2">
        <f>G34</f>
        <v>648.33000000000004</v>
      </c>
      <c r="H35" s="35">
        <f t="shared" si="2"/>
        <v>1815.3240000000001</v>
      </c>
    </row>
    <row r="36" spans="1:8">
      <c r="A36" s="144"/>
      <c r="B36" s="201"/>
      <c r="C36" s="115"/>
      <c r="D36" s="48" t="s">
        <v>46</v>
      </c>
      <c r="E36" s="4" t="str">
        <f>'[2]Масла и технические жидкости'!$B$8</f>
        <v>Mobilube 1-SHC 75W90</v>
      </c>
      <c r="F36" s="2">
        <v>1.6</v>
      </c>
      <c r="G36" s="2">
        <f>G34</f>
        <v>648.33000000000004</v>
      </c>
      <c r="H36" s="35">
        <f t="shared" si="2"/>
        <v>1037.3280000000002</v>
      </c>
    </row>
    <row r="37" spans="1:8">
      <c r="A37" s="144"/>
      <c r="B37" s="201"/>
      <c r="C37" s="115"/>
      <c r="D37" s="15"/>
      <c r="E37" s="2"/>
      <c r="F37" s="2"/>
      <c r="G37" s="2"/>
      <c r="H37" s="35">
        <f t="shared" si="2"/>
        <v>0</v>
      </c>
    </row>
    <row r="38" spans="1:8">
      <c r="A38" s="144"/>
      <c r="B38" s="201"/>
      <c r="C38" s="115"/>
      <c r="D38" s="15"/>
      <c r="E38" s="2"/>
      <c r="F38" s="2"/>
      <c r="G38" s="2"/>
      <c r="H38" s="35">
        <f t="shared" si="2"/>
        <v>0</v>
      </c>
    </row>
    <row r="39" spans="1:8" ht="14" thickBot="1">
      <c r="A39" s="144"/>
      <c r="B39" s="201"/>
      <c r="C39" s="115"/>
      <c r="D39" s="15"/>
      <c r="E39" s="2"/>
      <c r="F39" s="2"/>
      <c r="G39" s="2"/>
      <c r="H39" s="35">
        <f t="shared" si="2"/>
        <v>0</v>
      </c>
    </row>
    <row r="40" spans="1:8" ht="15" thickTop="1" thickBot="1">
      <c r="A40" s="144"/>
      <c r="B40" s="201"/>
      <c r="C40" s="116"/>
      <c r="D40" s="46" t="s">
        <v>11</v>
      </c>
      <c r="E40" s="84"/>
      <c r="F40" s="84"/>
      <c r="G40" s="84"/>
      <c r="H40" s="36">
        <f>SUM(H31:H39)</f>
        <v>10476.462000000001</v>
      </c>
    </row>
    <row r="41" spans="1:8" ht="14" thickTop="1">
      <c r="A41" s="144"/>
      <c r="B41" s="201"/>
      <c r="C41" s="115" t="s">
        <v>2</v>
      </c>
      <c r="D41" s="47" t="s">
        <v>4</v>
      </c>
      <c r="E41" s="16" t="s">
        <v>73</v>
      </c>
      <c r="F41" s="2">
        <v>4.9000000000000004</v>
      </c>
      <c r="G41" s="2">
        <f>'[2]Масла и технические жидкости'!$C$5</f>
        <v>711.46</v>
      </c>
      <c r="H41" s="35">
        <f>F41*G41</f>
        <v>3486.1540000000005</v>
      </c>
    </row>
    <row r="42" spans="1:8">
      <c r="A42" s="144"/>
      <c r="B42" s="201"/>
      <c r="C42" s="115"/>
      <c r="D42" s="15" t="s">
        <v>7</v>
      </c>
      <c r="E42" s="2" t="str">
        <f>[2]Запчасти!$B$148</f>
        <v>MD352626</v>
      </c>
      <c r="F42" s="2">
        <v>1</v>
      </c>
      <c r="G42" s="68">
        <f>[2]Запчасти!$C$148</f>
        <v>753</v>
      </c>
      <c r="H42" s="35">
        <f t="shared" ref="H42:H48" si="3">F42*G42</f>
        <v>753</v>
      </c>
    </row>
    <row r="43" spans="1:8">
      <c r="A43" s="144"/>
      <c r="B43" s="201"/>
      <c r="C43" s="115"/>
      <c r="D43" s="15" t="s">
        <v>8</v>
      </c>
      <c r="E43" s="2" t="str">
        <f>[2]Запчасти!$B$149</f>
        <v>7803A028</v>
      </c>
      <c r="F43" s="2">
        <v>1</v>
      </c>
      <c r="G43" s="68">
        <f>[2]Запчасти!$C$149</f>
        <v>1310</v>
      </c>
      <c r="H43" s="35">
        <f t="shared" si="3"/>
        <v>1310</v>
      </c>
    </row>
    <row r="44" spans="1:8">
      <c r="A44" s="144"/>
      <c r="B44" s="201"/>
      <c r="C44" s="115"/>
      <c r="D44" s="15" t="s">
        <v>24</v>
      </c>
      <c r="E44" s="3" t="str">
        <f>'[2]Масла и технические жидкости'!$B$8</f>
        <v>Mobilube 1-SHC 75W90</v>
      </c>
      <c r="F44" s="2">
        <v>2.8</v>
      </c>
      <c r="G44" s="2">
        <f>G34</f>
        <v>648.33000000000004</v>
      </c>
      <c r="H44" s="35">
        <f t="shared" si="3"/>
        <v>1815.3240000000001</v>
      </c>
    </row>
    <row r="45" spans="1:8">
      <c r="A45" s="144"/>
      <c r="B45" s="201"/>
      <c r="C45" s="115"/>
      <c r="D45" s="48" t="s">
        <v>46</v>
      </c>
      <c r="E45" s="4" t="str">
        <f>'[2]Масла и технические жидкости'!$B$8</f>
        <v>Mobilube 1-SHC 75W90</v>
      </c>
      <c r="F45" s="2">
        <v>1.6</v>
      </c>
      <c r="G45" s="2">
        <f>G34</f>
        <v>648.33000000000004</v>
      </c>
      <c r="H45" s="35">
        <f t="shared" si="3"/>
        <v>1037.3280000000002</v>
      </c>
    </row>
    <row r="46" spans="1:8">
      <c r="A46" s="144"/>
      <c r="B46" s="201"/>
      <c r="C46" s="115"/>
      <c r="E46" s="2"/>
      <c r="F46" s="2"/>
      <c r="G46" s="2"/>
      <c r="H46" s="35">
        <f t="shared" si="3"/>
        <v>0</v>
      </c>
    </row>
    <row r="47" spans="1:8">
      <c r="A47" s="144"/>
      <c r="B47" s="201"/>
      <c r="C47" s="115"/>
      <c r="D47" s="15"/>
      <c r="E47" s="2"/>
      <c r="F47" s="2"/>
      <c r="G47" s="2"/>
      <c r="H47" s="35">
        <f t="shared" si="3"/>
        <v>0</v>
      </c>
    </row>
    <row r="48" spans="1:8" ht="14" thickBot="1">
      <c r="A48" s="144"/>
      <c r="B48" s="201"/>
      <c r="C48" s="115"/>
      <c r="D48" s="15"/>
      <c r="E48" s="2"/>
      <c r="F48" s="2"/>
      <c r="G48" s="2"/>
      <c r="H48" s="35">
        <f t="shared" si="3"/>
        <v>0</v>
      </c>
    </row>
    <row r="49" spans="1:8" ht="15" thickTop="1" thickBot="1">
      <c r="A49" s="144"/>
      <c r="B49" s="202"/>
      <c r="C49" s="122"/>
      <c r="D49" s="46" t="s">
        <v>11</v>
      </c>
      <c r="E49" s="2"/>
      <c r="F49" s="2"/>
      <c r="G49" s="2"/>
      <c r="H49" s="36">
        <f>SUM(H41:H48)</f>
        <v>8401.8060000000005</v>
      </c>
    </row>
    <row r="50" spans="1:8" ht="14" thickTop="1">
      <c r="A50" s="144"/>
      <c r="B50" s="133" t="str">
        <f>B7</f>
        <v>3,8 MIVEC</v>
      </c>
      <c r="C50" s="114" t="s">
        <v>1</v>
      </c>
      <c r="E50" s="16"/>
      <c r="F50" s="16"/>
      <c r="G50" s="79"/>
      <c r="H50" s="35">
        <f>F50*G50</f>
        <v>0</v>
      </c>
    </row>
    <row r="51" spans="1:8">
      <c r="A51" s="144"/>
      <c r="B51" s="133"/>
      <c r="C51" s="115"/>
      <c r="E51" s="3"/>
      <c r="F51" s="3"/>
      <c r="G51" s="73"/>
      <c r="H51" s="35">
        <f t="shared" ref="H51:H58" si="4">F51*G51</f>
        <v>0</v>
      </c>
    </row>
    <row r="52" spans="1:8">
      <c r="A52" s="144"/>
      <c r="B52" s="133"/>
      <c r="C52" s="115"/>
      <c r="E52" s="3"/>
      <c r="F52" s="3"/>
      <c r="G52" s="73"/>
      <c r="H52" s="35">
        <f t="shared" si="4"/>
        <v>0</v>
      </c>
    </row>
    <row r="53" spans="1:8">
      <c r="A53" s="144"/>
      <c r="B53" s="133"/>
      <c r="C53" s="115"/>
      <c r="E53" s="3"/>
      <c r="F53" s="3"/>
      <c r="G53" s="73"/>
      <c r="H53" s="35">
        <f t="shared" si="4"/>
        <v>0</v>
      </c>
    </row>
    <row r="54" spans="1:8">
      <c r="A54" s="144"/>
      <c r="B54" s="133"/>
      <c r="C54" s="115"/>
      <c r="E54" s="3"/>
      <c r="F54" s="3"/>
      <c r="G54" s="73"/>
      <c r="H54" s="35">
        <f t="shared" si="4"/>
        <v>0</v>
      </c>
    </row>
    <row r="55" spans="1:8">
      <c r="A55" s="144"/>
      <c r="B55" s="133"/>
      <c r="C55" s="115"/>
      <c r="E55" s="3"/>
      <c r="F55" s="3"/>
      <c r="G55" s="73"/>
      <c r="H55" s="35">
        <f t="shared" si="4"/>
        <v>0</v>
      </c>
    </row>
    <row r="56" spans="1:8">
      <c r="A56" s="144"/>
      <c r="B56" s="133"/>
      <c r="C56" s="115"/>
      <c r="D56" s="15"/>
      <c r="E56" s="3"/>
      <c r="F56" s="3"/>
      <c r="G56" s="73"/>
      <c r="H56" s="35">
        <f t="shared" si="4"/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 t="shared" si="4"/>
        <v>0</v>
      </c>
    </row>
    <row r="58" spans="1:8" ht="14" thickBot="1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 ht="15" thickTop="1" thickBot="1">
      <c r="A59" s="144"/>
      <c r="B59" s="133"/>
      <c r="C59" s="116"/>
      <c r="D59" s="46" t="s">
        <v>11</v>
      </c>
      <c r="E59" s="112"/>
      <c r="F59" s="112"/>
      <c r="G59" s="113"/>
      <c r="H59" s="36">
        <f>SUM(H50:H58)</f>
        <v>0</v>
      </c>
    </row>
    <row r="60" spans="1:8" ht="14" thickTop="1">
      <c r="A60" s="144"/>
      <c r="B60" s="133"/>
      <c r="C60" s="115" t="s">
        <v>2</v>
      </c>
      <c r="D60" s="47" t="s">
        <v>4</v>
      </c>
      <c r="E60" s="16" t="str">
        <f>ТО15000!E67</f>
        <v>Mobil-1 0W40</v>
      </c>
      <c r="F60" s="16">
        <f>ТО15000!F67</f>
        <v>4.9000000000000004</v>
      </c>
      <c r="G60" s="79">
        <f>ТО15000!G67</f>
        <v>711.46</v>
      </c>
      <c r="H60" s="35">
        <f>F60*G60</f>
        <v>3486.1540000000005</v>
      </c>
    </row>
    <row r="61" spans="1:8">
      <c r="A61" s="144"/>
      <c r="B61" s="133"/>
      <c r="C61" s="115"/>
      <c r="D61" s="15" t="s">
        <v>7</v>
      </c>
      <c r="E61" s="3" t="str">
        <f>ТО15000!E68</f>
        <v>MD352626</v>
      </c>
      <c r="F61" s="3">
        <f>ТО15000!F68</f>
        <v>1</v>
      </c>
      <c r="G61" s="73">
        <f>ТО15000!G68</f>
        <v>753</v>
      </c>
      <c r="H61" s="35">
        <f t="shared" ref="H61:H67" si="5">F61*G61</f>
        <v>753</v>
      </c>
    </row>
    <row r="62" spans="1:8">
      <c r="A62" s="144"/>
      <c r="B62" s="133"/>
      <c r="C62" s="115"/>
      <c r="D62" s="15" t="s">
        <v>8</v>
      </c>
      <c r="E62" s="3" t="str">
        <f>ТО15000!E69</f>
        <v>7803A028</v>
      </c>
      <c r="F62" s="3">
        <f>ТО15000!F69</f>
        <v>1</v>
      </c>
      <c r="G62" s="73">
        <f>ТО15000!G69</f>
        <v>1310</v>
      </c>
      <c r="H62" s="35">
        <f t="shared" si="5"/>
        <v>1310</v>
      </c>
    </row>
    <row r="63" spans="1:8">
      <c r="A63" s="144"/>
      <c r="B63" s="133"/>
      <c r="C63" s="115"/>
      <c r="D63" s="15" t="s">
        <v>24</v>
      </c>
      <c r="E63" s="3" t="str">
        <f>ТО45000!E63</f>
        <v>Mobilube 1-SHC 75W90</v>
      </c>
      <c r="F63" s="3">
        <f>ТО45000!F63</f>
        <v>2.8</v>
      </c>
      <c r="G63" s="73">
        <f>ТО45000!G63</f>
        <v>648.33000000000004</v>
      </c>
      <c r="H63" s="35">
        <f t="shared" si="5"/>
        <v>1815.3240000000001</v>
      </c>
    </row>
    <row r="64" spans="1:8">
      <c r="A64" s="144"/>
      <c r="B64" s="133"/>
      <c r="C64" s="115"/>
      <c r="D64" s="48" t="s">
        <v>46</v>
      </c>
      <c r="E64" s="3" t="str">
        <f>ТО45000!E64</f>
        <v>Mobilube 1-SHC 75W90</v>
      </c>
      <c r="F64" s="3">
        <f>ТО45000!F64</f>
        <v>1.6</v>
      </c>
      <c r="G64" s="73">
        <f>ТО45000!G64</f>
        <v>648.33000000000004</v>
      </c>
      <c r="H64" s="35">
        <f t="shared" si="5"/>
        <v>1037.3280000000002</v>
      </c>
    </row>
    <row r="65" spans="1:8">
      <c r="A65" s="135"/>
      <c r="B65" s="133"/>
      <c r="C65" s="115"/>
      <c r="D65" s="15"/>
      <c r="E65" s="3"/>
      <c r="F65" s="3"/>
      <c r="G65" s="73"/>
      <c r="H65" s="35">
        <f t="shared" si="5"/>
        <v>0</v>
      </c>
    </row>
    <row r="66" spans="1:8">
      <c r="A66" s="135"/>
      <c r="B66" s="133"/>
      <c r="C66" s="115"/>
      <c r="D66" s="15"/>
      <c r="E66" s="3"/>
      <c r="F66" s="3"/>
      <c r="G66" s="73"/>
      <c r="H66" s="35">
        <f t="shared" si="5"/>
        <v>0</v>
      </c>
    </row>
    <row r="67" spans="1:8" ht="14" thickBot="1">
      <c r="A67" s="135"/>
      <c r="B67" s="133"/>
      <c r="C67" s="115"/>
      <c r="D67" s="15"/>
      <c r="E67" s="3"/>
      <c r="F67" s="3"/>
      <c r="G67" s="73"/>
      <c r="H67" s="35">
        <f t="shared" si="5"/>
        <v>0</v>
      </c>
    </row>
    <row r="68" spans="1:8" ht="15" thickTop="1" thickBot="1">
      <c r="A68" s="136"/>
      <c r="B68" s="134"/>
      <c r="C68" s="122"/>
      <c r="D68" s="44" t="s">
        <v>11</v>
      </c>
      <c r="E68" s="119"/>
      <c r="F68" s="119"/>
      <c r="G68" s="120"/>
      <c r="H68" s="36">
        <f>SUM(H60:H67)</f>
        <v>8401.8060000000005</v>
      </c>
    </row>
    <row r="69" spans="1:8" ht="14.25" customHeight="1" thickTop="1" thickBot="1">
      <c r="A69" s="139" t="s">
        <v>76</v>
      </c>
      <c r="B69" s="141" t="str">
        <f>B12</f>
        <v>3,2 DI-D</v>
      </c>
      <c r="C69" s="8" t="s">
        <v>1</v>
      </c>
      <c r="D69" s="121"/>
      <c r="E69" s="121"/>
      <c r="F69" s="121"/>
      <c r="G69" s="121"/>
      <c r="H69" s="37">
        <f>H21+G3</f>
        <v>20229.308000000001</v>
      </c>
    </row>
    <row r="70" spans="1:8" ht="15" thickTop="1" thickBot="1">
      <c r="A70" s="139"/>
      <c r="B70" s="142"/>
      <c r="C70" s="9" t="s">
        <v>2</v>
      </c>
      <c r="D70" s="117"/>
      <c r="E70" s="117"/>
      <c r="F70" s="117"/>
      <c r="G70" s="117"/>
      <c r="H70" s="37">
        <f>H30+G4</f>
        <v>17654.851999999999</v>
      </c>
    </row>
    <row r="71" spans="1:8" ht="15" thickTop="1" thickBot="1">
      <c r="A71" s="139"/>
      <c r="B71" s="177">
        <v>3</v>
      </c>
      <c r="C71" s="9" t="s">
        <v>1</v>
      </c>
      <c r="D71" s="83"/>
      <c r="E71" s="83"/>
      <c r="F71" s="83"/>
      <c r="G71" s="83"/>
      <c r="H71" s="37">
        <f>H40+G5</f>
        <v>15474.462000000001</v>
      </c>
    </row>
    <row r="72" spans="1:8" ht="15" thickTop="1" thickBot="1">
      <c r="A72" s="139"/>
      <c r="B72" s="178"/>
      <c r="C72" s="9" t="s">
        <v>2</v>
      </c>
      <c r="D72" s="83"/>
      <c r="E72" s="83"/>
      <c r="F72" s="83"/>
      <c r="G72" s="83"/>
      <c r="H72" s="37">
        <f>H49+G6</f>
        <v>13149.905999999999</v>
      </c>
    </row>
    <row r="73" spans="1:8" ht="15" thickTop="1" thickBot="1">
      <c r="A73" s="139"/>
      <c r="B73" s="142" t="str">
        <f>B50</f>
        <v>3,8 MIVEC</v>
      </c>
      <c r="C73" s="9" t="s">
        <v>1</v>
      </c>
      <c r="D73" s="117"/>
      <c r="E73" s="117"/>
      <c r="F73" s="117"/>
      <c r="G73" s="117"/>
      <c r="H73" s="37"/>
    </row>
    <row r="74" spans="1:8" ht="15" thickTop="1" thickBot="1">
      <c r="A74" s="140"/>
      <c r="B74" s="143"/>
      <c r="C74" s="10" t="s">
        <v>2</v>
      </c>
      <c r="D74" s="118"/>
      <c r="E74" s="118"/>
      <c r="F74" s="118"/>
      <c r="G74" s="118"/>
      <c r="H74" s="37">
        <f>H68+G8</f>
        <v>13149.905999999999</v>
      </c>
    </row>
    <row r="75" spans="1:8" ht="13.5" customHeight="1" thickTop="1" thickBot="1">
      <c r="A75" s="123" t="s">
        <v>77</v>
      </c>
      <c r="B75" s="125" t="str">
        <f>B69</f>
        <v>3,2 DI-D</v>
      </c>
      <c r="C75" s="11" t="s">
        <v>1</v>
      </c>
      <c r="D75" s="127"/>
      <c r="E75" s="127"/>
      <c r="F75" s="127"/>
      <c r="G75" s="127"/>
      <c r="H75" s="38">
        <f>H69+G9+G10</f>
        <v>25477.208000000002</v>
      </c>
    </row>
    <row r="76" spans="1:8" ht="15" thickTop="1" thickBot="1">
      <c r="A76" s="123"/>
      <c r="B76" s="126"/>
      <c r="C76" s="12" t="s">
        <v>2</v>
      </c>
      <c r="D76" s="128"/>
      <c r="E76" s="128"/>
      <c r="F76" s="128"/>
      <c r="G76" s="128"/>
      <c r="H76" s="38">
        <f>H70+G9+G10</f>
        <v>22902.752</v>
      </c>
    </row>
    <row r="77" spans="1:8" ht="15" thickTop="1" thickBot="1">
      <c r="A77" s="123"/>
      <c r="B77" s="131">
        <v>3</v>
      </c>
      <c r="C77" s="12" t="s">
        <v>1</v>
      </c>
      <c r="D77" s="128"/>
      <c r="E77" s="128"/>
      <c r="F77" s="128"/>
      <c r="G77" s="172"/>
      <c r="H77" s="38">
        <f>H71+G9+G10</f>
        <v>20722.362000000001</v>
      </c>
    </row>
    <row r="78" spans="1:8" ht="15" thickTop="1" thickBot="1">
      <c r="A78" s="123"/>
      <c r="B78" s="132"/>
      <c r="C78" s="12" t="s">
        <v>2</v>
      </c>
      <c r="D78" s="128"/>
      <c r="E78" s="128"/>
      <c r="F78" s="128"/>
      <c r="G78" s="172"/>
      <c r="H78" s="38">
        <f>H72+G9+G10</f>
        <v>18397.806</v>
      </c>
    </row>
    <row r="79" spans="1:8" ht="15" thickTop="1" thickBot="1">
      <c r="A79" s="123"/>
      <c r="B79" s="126" t="str">
        <f>B73</f>
        <v>3,8 MIVEC</v>
      </c>
      <c r="C79" s="12" t="s">
        <v>1</v>
      </c>
      <c r="D79" s="128"/>
      <c r="E79" s="128"/>
      <c r="F79" s="128"/>
      <c r="G79" s="128"/>
      <c r="H79" s="38"/>
    </row>
    <row r="80" spans="1:8" ht="15" thickTop="1" thickBot="1">
      <c r="A80" s="124"/>
      <c r="B80" s="129"/>
      <c r="C80" s="13" t="s">
        <v>2</v>
      </c>
      <c r="D80" s="130"/>
      <c r="E80" s="130"/>
      <c r="F80" s="130"/>
      <c r="G80" s="130"/>
      <c r="H80" s="38">
        <f>H74+G9+G10</f>
        <v>18397.806</v>
      </c>
    </row>
    <row r="81" ht="14" thickTop="1"/>
  </sheetData>
  <mergeCells count="55">
    <mergeCell ref="A1:C1"/>
    <mergeCell ref="D1:H1"/>
    <mergeCell ref="A2:C2"/>
    <mergeCell ref="B10:C10"/>
    <mergeCell ref="A3:A8"/>
    <mergeCell ref="B3:B4"/>
    <mergeCell ref="B7:B8"/>
    <mergeCell ref="G4:H4"/>
    <mergeCell ref="B5:B6"/>
    <mergeCell ref="A12:A68"/>
    <mergeCell ref="B12:B30"/>
    <mergeCell ref="C12:C21"/>
    <mergeCell ref="A9:A10"/>
    <mergeCell ref="B9:C9"/>
    <mergeCell ref="B31:B49"/>
    <mergeCell ref="C31:C40"/>
    <mergeCell ref="C41:C49"/>
    <mergeCell ref="B50:B68"/>
    <mergeCell ref="C22:C30"/>
    <mergeCell ref="D73:G73"/>
    <mergeCell ref="D74:G74"/>
    <mergeCell ref="C60:C68"/>
    <mergeCell ref="E68:G68"/>
    <mergeCell ref="G2:H2"/>
    <mergeCell ref="G3:H3"/>
    <mergeCell ref="E21:G21"/>
    <mergeCell ref="G10:H10"/>
    <mergeCell ref="G9:H9"/>
    <mergeCell ref="E30:G30"/>
    <mergeCell ref="A75:A80"/>
    <mergeCell ref="B75:B76"/>
    <mergeCell ref="B71:B72"/>
    <mergeCell ref="B77:B78"/>
    <mergeCell ref="D75:G75"/>
    <mergeCell ref="D76:G76"/>
    <mergeCell ref="B79:B80"/>
    <mergeCell ref="D79:G79"/>
    <mergeCell ref="D80:G80"/>
    <mergeCell ref="D77:G77"/>
    <mergeCell ref="A69:A74"/>
    <mergeCell ref="B69:B70"/>
    <mergeCell ref="D78:G78"/>
    <mergeCell ref="D69:G69"/>
    <mergeCell ref="D70:G70"/>
    <mergeCell ref="B73:B74"/>
    <mergeCell ref="C50:C59"/>
    <mergeCell ref="E59:G59"/>
    <mergeCell ref="E2:F2"/>
    <mergeCell ref="E3:F8"/>
    <mergeCell ref="E9:F9"/>
    <mergeCell ref="E10:F10"/>
    <mergeCell ref="G5:H5"/>
    <mergeCell ref="G6:H6"/>
    <mergeCell ref="G7:H7"/>
    <mergeCell ref="G8:H8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workbookViewId="0">
      <selection activeCell="J4" sqref="J4"/>
    </sheetView>
  </sheetViews>
  <sheetFormatPr baseColWidth="10" defaultColWidth="8.7109375" defaultRowHeight="13" x14ac:dyDescent="0"/>
  <cols>
    <col min="1" max="1" width="20.42578125" style="4" customWidth="1"/>
    <col min="2" max="2" width="10" style="4" bestFit="1" customWidth="1"/>
    <col min="3" max="3" width="11.140625" style="4" customWidth="1"/>
    <col min="4" max="4" width="20.140625" style="55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4"/>
  </cols>
  <sheetData>
    <row r="1" spans="1:21" ht="18" thickTop="1" thickBot="1">
      <c r="A1" s="218" t="str">
        <f>ТО15000!A1</f>
        <v>Pajero IV (BK)</v>
      </c>
      <c r="B1" s="219"/>
      <c r="C1" s="219"/>
      <c r="D1" s="220" t="s">
        <v>35</v>
      </c>
      <c r="E1" s="220"/>
      <c r="F1" s="220"/>
      <c r="G1" s="204"/>
      <c r="H1" s="221"/>
    </row>
    <row r="2" spans="1:21" ht="17" thickTop="1">
      <c r="A2" s="222"/>
      <c r="B2" s="191"/>
      <c r="C2" s="191"/>
      <c r="D2" s="49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ТО135000!B3</f>
        <v>3,2 DI-D</v>
      </c>
      <c r="C3" s="18" t="s">
        <v>1</v>
      </c>
      <c r="D3" s="50">
        <v>2.8</v>
      </c>
      <c r="E3" s="181">
        <f>ТО15000!E3</f>
        <v>2499</v>
      </c>
      <c r="F3" s="182"/>
      <c r="G3" s="160">
        <f>D3*E3</f>
        <v>6997.2</v>
      </c>
      <c r="H3" s="161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s="123"/>
      <c r="B4" s="158"/>
      <c r="C4" s="18" t="s">
        <v>2</v>
      </c>
      <c r="D4" s="50">
        <v>2.6</v>
      </c>
      <c r="E4" s="183"/>
      <c r="F4" s="184"/>
      <c r="G4" s="160">
        <f>D4*E3</f>
        <v>6497.4000000000005</v>
      </c>
      <c r="H4" s="161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s="123"/>
      <c r="B5" s="131">
        <v>3</v>
      </c>
      <c r="C5" s="18" t="s">
        <v>1</v>
      </c>
      <c r="D5" s="50">
        <v>2.1</v>
      </c>
      <c r="E5" s="183"/>
      <c r="F5" s="184"/>
      <c r="G5" s="160">
        <f>D5*E3</f>
        <v>5247.9000000000005</v>
      </c>
      <c r="H5" s="172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s="123"/>
      <c r="B6" s="132"/>
      <c r="C6" s="18" t="s">
        <v>2</v>
      </c>
      <c r="D6" s="50">
        <v>2.1</v>
      </c>
      <c r="E6" s="183"/>
      <c r="F6" s="184"/>
      <c r="G6" s="160">
        <f>D6*E3</f>
        <v>5247.9000000000005</v>
      </c>
      <c r="H6" s="172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s="123"/>
      <c r="B7" s="158" t="str">
        <f>ТО135000!B7</f>
        <v>3,8 MIVEC</v>
      </c>
      <c r="C7" s="18" t="s">
        <v>1</v>
      </c>
      <c r="D7" s="50"/>
      <c r="E7" s="183"/>
      <c r="F7" s="184"/>
      <c r="G7" s="160"/>
      <c r="H7" s="161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4" thickBot="1">
      <c r="A8" s="124"/>
      <c r="B8" s="159"/>
      <c r="C8" s="19" t="s">
        <v>2</v>
      </c>
      <c r="D8" s="51">
        <v>2.1</v>
      </c>
      <c r="E8" s="185"/>
      <c r="F8" s="186"/>
      <c r="G8" s="162">
        <f>D8*E3</f>
        <v>5247.9000000000005</v>
      </c>
      <c r="H8" s="16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3.5" customHeight="1" thickTop="1">
      <c r="A9" s="217" t="s">
        <v>14</v>
      </c>
      <c r="B9" s="203"/>
      <c r="C9" s="204"/>
      <c r="D9" s="17"/>
      <c r="E9" s="148"/>
      <c r="F9" s="149"/>
      <c r="G9" s="150"/>
      <c r="H9" s="151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4" thickBot="1">
      <c r="A10" s="124"/>
      <c r="B10" s="169" t="s">
        <v>12</v>
      </c>
      <c r="C10" s="108"/>
      <c r="D10" s="52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15"/>
      <c r="B13" s="11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15"/>
      <c r="B14" s="11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15"/>
      <c r="B15" s="11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0" si="0">F15*G15</f>
        <v>1782</v>
      </c>
    </row>
    <row r="16" spans="1:21" ht="38.25" customHeight="1">
      <c r="A16" s="115"/>
      <c r="B16" s="115"/>
      <c r="C16" s="115"/>
      <c r="D16" s="15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15"/>
      <c r="B17" s="115"/>
      <c r="C17" s="115"/>
      <c r="D17" s="15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 t="shared" si="0"/>
        <v>1993</v>
      </c>
    </row>
    <row r="18" spans="1:8">
      <c r="A18" s="115"/>
      <c r="B18" s="115"/>
      <c r="C18" s="115"/>
      <c r="D18" s="17"/>
      <c r="E18" s="3"/>
      <c r="F18" s="3"/>
      <c r="G18" s="73"/>
      <c r="H18" s="35">
        <f t="shared" si="0"/>
        <v>0</v>
      </c>
    </row>
    <row r="19" spans="1:8">
      <c r="A19" s="115"/>
      <c r="B19" s="115"/>
      <c r="C19" s="115"/>
      <c r="D19" s="17"/>
      <c r="E19" s="3"/>
      <c r="F19" s="3"/>
      <c r="G19" s="73"/>
      <c r="H19" s="35">
        <f t="shared" si="0"/>
        <v>0</v>
      </c>
    </row>
    <row r="20" spans="1:8" ht="14" thickBot="1">
      <c r="A20" s="115"/>
      <c r="B20" s="115"/>
      <c r="C20" s="115"/>
      <c r="D20" s="17"/>
      <c r="E20" s="3"/>
      <c r="F20" s="3"/>
      <c r="G20" s="73"/>
      <c r="H20" s="35">
        <f t="shared" si="0"/>
        <v>0</v>
      </c>
    </row>
    <row r="21" spans="1:8" ht="15" thickTop="1" thickBot="1">
      <c r="A21" s="115"/>
      <c r="B21" s="115"/>
      <c r="C21" s="116"/>
      <c r="D21" s="53" t="s">
        <v>11</v>
      </c>
      <c r="E21" s="191"/>
      <c r="F21" s="191"/>
      <c r="G21" s="192"/>
      <c r="H21" s="36">
        <f>SUM(H12:H20)</f>
        <v>11072.6</v>
      </c>
    </row>
    <row r="22" spans="1:8" ht="14" thickTop="1">
      <c r="A22" s="115"/>
      <c r="B22" s="115"/>
      <c r="C22" s="114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15"/>
      <c r="B23" s="11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ref="H23:H30" si="1">F23*G23</f>
        <v>858</v>
      </c>
    </row>
    <row r="24" spans="1:8">
      <c r="A24" s="115"/>
      <c r="B24" s="11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15"/>
      <c r="B25" s="11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 ht="26">
      <c r="A26" s="115"/>
      <c r="B26" s="115"/>
      <c r="C26" s="115"/>
      <c r="D26" s="15" t="s">
        <v>69</v>
      </c>
      <c r="E26" s="3" t="s">
        <v>68</v>
      </c>
      <c r="F26" s="3">
        <v>1</v>
      </c>
      <c r="G26" s="71">
        <f>'[2]Масла и технические жидкости'!$C$6</f>
        <v>275</v>
      </c>
      <c r="H26" s="35">
        <f t="shared" si="1"/>
        <v>275</v>
      </c>
    </row>
    <row r="27" spans="1:8">
      <c r="A27" s="115"/>
      <c r="B27" s="115"/>
      <c r="C27" s="115"/>
      <c r="D27" s="15" t="s">
        <v>22</v>
      </c>
      <c r="E27" s="3" t="s">
        <v>64</v>
      </c>
      <c r="F27" s="3">
        <v>1</v>
      </c>
      <c r="G27" s="71">
        <f>[2]Запчасти!$C$156</f>
        <v>1993</v>
      </c>
      <c r="H27" s="35">
        <f t="shared" si="1"/>
        <v>1993</v>
      </c>
    </row>
    <row r="28" spans="1:8">
      <c r="A28" s="115"/>
      <c r="B28" s="115"/>
      <c r="C28" s="115"/>
      <c r="D28" s="17"/>
      <c r="E28" s="3"/>
      <c r="F28" s="3"/>
      <c r="G28" s="73"/>
      <c r="H28" s="35">
        <f t="shared" si="1"/>
        <v>0</v>
      </c>
    </row>
    <row r="29" spans="1:8">
      <c r="A29" s="115"/>
      <c r="B29" s="115"/>
      <c r="C29" s="115"/>
      <c r="D29" s="17"/>
      <c r="E29" s="3"/>
      <c r="F29" s="3"/>
      <c r="G29" s="73"/>
      <c r="H29" s="35">
        <f t="shared" si="1"/>
        <v>0</v>
      </c>
    </row>
    <row r="30" spans="1:8" ht="14" thickBot="1">
      <c r="A30" s="115"/>
      <c r="B30" s="115"/>
      <c r="C30" s="115"/>
      <c r="D30" s="17"/>
      <c r="E30" s="3"/>
      <c r="F30" s="3"/>
      <c r="G30" s="73"/>
      <c r="H30" s="35">
        <f t="shared" si="1"/>
        <v>0</v>
      </c>
    </row>
    <row r="31" spans="1:8" ht="15" thickTop="1" thickBot="1">
      <c r="A31" s="115"/>
      <c r="B31" s="122"/>
      <c r="C31" s="116"/>
      <c r="D31" s="53" t="s">
        <v>11</v>
      </c>
      <c r="E31" s="191"/>
      <c r="F31" s="191"/>
      <c r="G31" s="192"/>
      <c r="H31" s="36">
        <f>SUM(H22:H30)</f>
        <v>11072.6</v>
      </c>
    </row>
    <row r="32" spans="1:8" ht="14" thickTop="1">
      <c r="A32" s="115"/>
      <c r="B32" s="214">
        <v>3</v>
      </c>
      <c r="C32" s="114" t="s">
        <v>1</v>
      </c>
      <c r="D32" s="92" t="s">
        <v>4</v>
      </c>
      <c r="E32" s="69" t="str">
        <f>'[2]Масла и технические жидкости'!$B$5</f>
        <v>Mobil-1 0W40</v>
      </c>
      <c r="F32" s="69">
        <v>4.9000000000000004</v>
      </c>
      <c r="G32" s="78">
        <f>'[2]Масла и технические жидкости'!$C$5</f>
        <v>711.46</v>
      </c>
      <c r="H32" s="35">
        <f>F32*G32</f>
        <v>3486.1540000000005</v>
      </c>
    </row>
    <row r="33" spans="1:8">
      <c r="A33" s="115"/>
      <c r="B33" s="215"/>
      <c r="C33" s="115"/>
      <c r="D33" s="70" t="s">
        <v>7</v>
      </c>
      <c r="E33" s="62" t="str">
        <f>[2]Запчасти!$B$148</f>
        <v>MD352626</v>
      </c>
      <c r="F33" s="62">
        <v>1</v>
      </c>
      <c r="G33" s="71">
        <f>[2]Запчасти!$C$148</f>
        <v>753</v>
      </c>
      <c r="H33" s="35">
        <f t="shared" ref="H33:H40" si="2">F33*G33</f>
        <v>753</v>
      </c>
    </row>
    <row r="34" spans="1:8">
      <c r="A34" s="115"/>
      <c r="B34" s="215"/>
      <c r="C34" s="115"/>
      <c r="D34" s="70" t="s">
        <v>8</v>
      </c>
      <c r="E34" s="62" t="str">
        <f>[2]Запчасти!$B$149</f>
        <v>7803A028</v>
      </c>
      <c r="F34" s="62">
        <v>1</v>
      </c>
      <c r="G34" s="71">
        <f>[2]Запчасти!$C$149</f>
        <v>1310</v>
      </c>
      <c r="H34" s="35">
        <f t="shared" si="2"/>
        <v>1310</v>
      </c>
    </row>
    <row r="35" spans="1:8" ht="39.75" customHeight="1">
      <c r="A35" s="115"/>
      <c r="B35" s="215"/>
      <c r="C35" s="115"/>
      <c r="D35" s="15" t="s">
        <v>21</v>
      </c>
      <c r="E35" s="62" t="str">
        <f>'[2]Масла и технические жидкости'!$B$6</f>
        <v>Mobil DOT4</v>
      </c>
      <c r="F35" s="62">
        <v>1</v>
      </c>
      <c r="G35" s="71">
        <f>'[2]Масла и технические жидкости'!$C$6</f>
        <v>275</v>
      </c>
      <c r="H35" s="35">
        <f t="shared" si="2"/>
        <v>275</v>
      </c>
    </row>
    <row r="36" spans="1:8">
      <c r="A36" s="115"/>
      <c r="B36" s="215"/>
      <c r="C36" s="115"/>
      <c r="D36" s="70" t="s">
        <v>22</v>
      </c>
      <c r="E36" s="62" t="str">
        <f>[2]Запчасти!$B$150</f>
        <v>MR571476</v>
      </c>
      <c r="F36" s="62">
        <v>1</v>
      </c>
      <c r="G36" s="71">
        <f>[2]Запчасти!$C$150</f>
        <v>2159</v>
      </c>
      <c r="H36" s="35">
        <f t="shared" si="2"/>
        <v>2159</v>
      </c>
    </row>
    <row r="37" spans="1:8">
      <c r="A37" s="115"/>
      <c r="B37" s="215"/>
      <c r="C37" s="115"/>
      <c r="D37" s="17"/>
      <c r="E37" s="3"/>
      <c r="F37" s="3"/>
      <c r="G37" s="3"/>
      <c r="H37" s="35">
        <f t="shared" si="2"/>
        <v>0</v>
      </c>
    </row>
    <row r="38" spans="1:8">
      <c r="A38" s="115"/>
      <c r="B38" s="215"/>
      <c r="C38" s="115"/>
      <c r="D38" s="17"/>
      <c r="E38" s="3"/>
      <c r="F38" s="3"/>
      <c r="G38" s="3"/>
      <c r="H38" s="35">
        <f t="shared" si="2"/>
        <v>0</v>
      </c>
    </row>
    <row r="39" spans="1:8">
      <c r="A39" s="115"/>
      <c r="B39" s="215"/>
      <c r="C39" s="115"/>
      <c r="D39" s="17"/>
      <c r="E39" s="3"/>
      <c r="F39" s="3"/>
      <c r="G39" s="3"/>
      <c r="H39" s="35">
        <f t="shared" si="2"/>
        <v>0</v>
      </c>
    </row>
    <row r="40" spans="1:8" ht="14" thickBot="1">
      <c r="A40" s="115"/>
      <c r="B40" s="215"/>
      <c r="C40" s="115"/>
      <c r="D40" s="17"/>
      <c r="E40" s="3"/>
      <c r="F40" s="3"/>
      <c r="G40" s="3"/>
      <c r="H40" s="35">
        <f t="shared" si="2"/>
        <v>0</v>
      </c>
    </row>
    <row r="41" spans="1:8" ht="15" thickTop="1" thickBot="1">
      <c r="A41" s="115"/>
      <c r="B41" s="215"/>
      <c r="C41" s="116"/>
      <c r="D41" s="53" t="s">
        <v>11</v>
      </c>
      <c r="E41" s="85"/>
      <c r="F41" s="85"/>
      <c r="G41" s="85"/>
      <c r="H41" s="36">
        <f>SUM(H32:H40)</f>
        <v>7983.1540000000005</v>
      </c>
    </row>
    <row r="42" spans="1:8" ht="14" thickTop="1">
      <c r="A42" s="115"/>
      <c r="B42" s="215"/>
      <c r="C42" s="114" t="s">
        <v>2</v>
      </c>
      <c r="D42" s="92" t="s">
        <v>4</v>
      </c>
      <c r="E42" s="69" t="str">
        <f>'[2]Масла и технические жидкости'!$B$5</f>
        <v>Mobil-1 0W40</v>
      </c>
      <c r="F42" s="69">
        <v>4.9000000000000004</v>
      </c>
      <c r="G42" s="78">
        <f>'[2]Масла и технические жидкости'!$C$5</f>
        <v>711.46</v>
      </c>
      <c r="H42" s="35">
        <f>F42*G42</f>
        <v>3486.1540000000005</v>
      </c>
    </row>
    <row r="43" spans="1:8">
      <c r="A43" s="115"/>
      <c r="B43" s="215"/>
      <c r="C43" s="115"/>
      <c r="D43" s="70" t="s">
        <v>7</v>
      </c>
      <c r="E43" s="62" t="str">
        <f>[2]Запчасти!$B$148</f>
        <v>MD352626</v>
      </c>
      <c r="F43" s="62">
        <v>1</v>
      </c>
      <c r="G43" s="71">
        <f>[2]Запчасти!$C$148</f>
        <v>753</v>
      </c>
      <c r="H43" s="35">
        <f t="shared" ref="H43:H50" si="3">F43*G43</f>
        <v>753</v>
      </c>
    </row>
    <row r="44" spans="1:8">
      <c r="A44" s="115"/>
      <c r="B44" s="215"/>
      <c r="C44" s="115"/>
      <c r="D44" s="70" t="s">
        <v>8</v>
      </c>
      <c r="E44" s="62" t="str">
        <f>[2]Запчасти!$B$149</f>
        <v>7803A028</v>
      </c>
      <c r="F44" s="62">
        <v>1</v>
      </c>
      <c r="G44" s="71">
        <f>[2]Запчасти!$C$149</f>
        <v>1310</v>
      </c>
      <c r="H44" s="35">
        <f t="shared" si="3"/>
        <v>1310</v>
      </c>
    </row>
    <row r="45" spans="1:8" ht="26">
      <c r="A45" s="115"/>
      <c r="B45" s="215"/>
      <c r="C45" s="115"/>
      <c r="D45" s="70" t="s">
        <v>69</v>
      </c>
      <c r="E45" s="62" t="str">
        <f>'[2]Масла и технические жидкости'!$B$6</f>
        <v>Mobil DOT4</v>
      </c>
      <c r="F45" s="62">
        <v>1</v>
      </c>
      <c r="G45" s="71">
        <f>'[2]Масла и технические жидкости'!$C$6</f>
        <v>275</v>
      </c>
      <c r="H45" s="35">
        <f t="shared" si="3"/>
        <v>275</v>
      </c>
    </row>
    <row r="46" spans="1:8">
      <c r="A46" s="115"/>
      <c r="B46" s="215"/>
      <c r="C46" s="115"/>
      <c r="D46" s="70" t="s">
        <v>22</v>
      </c>
      <c r="E46" s="62" t="str">
        <f>[2]Запчасти!$B$150</f>
        <v>MR571476</v>
      </c>
      <c r="F46" s="62">
        <v>1</v>
      </c>
      <c r="G46" s="71">
        <f>[2]Запчасти!$C$150</f>
        <v>2159</v>
      </c>
      <c r="H46" s="35">
        <f t="shared" si="3"/>
        <v>2159</v>
      </c>
    </row>
    <row r="47" spans="1:8">
      <c r="A47" s="115"/>
      <c r="B47" s="215"/>
      <c r="C47" s="115"/>
      <c r="D47" s="17"/>
      <c r="E47" s="3"/>
      <c r="F47" s="3"/>
      <c r="G47" s="3"/>
      <c r="H47" s="35">
        <f t="shared" si="3"/>
        <v>0</v>
      </c>
    </row>
    <row r="48" spans="1:8">
      <c r="A48" s="115"/>
      <c r="B48" s="215"/>
      <c r="C48" s="115"/>
      <c r="D48" s="17"/>
      <c r="E48" s="3"/>
      <c r="F48" s="3"/>
      <c r="G48" s="3"/>
      <c r="H48" s="35">
        <f t="shared" si="3"/>
        <v>0</v>
      </c>
    </row>
    <row r="49" spans="1:8">
      <c r="A49" s="115"/>
      <c r="B49" s="215"/>
      <c r="C49" s="115"/>
      <c r="D49" s="17"/>
      <c r="E49" s="3"/>
      <c r="F49" s="3"/>
      <c r="G49" s="3"/>
      <c r="H49" s="35">
        <f t="shared" si="3"/>
        <v>0</v>
      </c>
    </row>
    <row r="50" spans="1:8" ht="14" thickBot="1">
      <c r="A50" s="115"/>
      <c r="B50" s="215"/>
      <c r="C50" s="115"/>
      <c r="D50" s="17"/>
      <c r="E50" s="3"/>
      <c r="F50" s="3"/>
      <c r="G50" s="3"/>
      <c r="H50" s="35">
        <f t="shared" si="3"/>
        <v>0</v>
      </c>
    </row>
    <row r="51" spans="1:8" ht="15" thickTop="1" thickBot="1">
      <c r="A51" s="115"/>
      <c r="B51" s="216"/>
      <c r="C51" s="122"/>
      <c r="D51" s="53" t="s">
        <v>11</v>
      </c>
      <c r="E51" s="3"/>
      <c r="F51" s="3"/>
      <c r="G51" s="3"/>
      <c r="H51" s="36">
        <f>SUM(H42:H50)</f>
        <v>7983.1540000000005</v>
      </c>
    </row>
    <row r="52" spans="1:8" ht="14" thickTop="1">
      <c r="A52" s="115"/>
      <c r="B52" s="179" t="str">
        <f>B7</f>
        <v>3,8 MIVEC</v>
      </c>
      <c r="C52" s="114" t="s">
        <v>1</v>
      </c>
      <c r="D52" s="54"/>
      <c r="E52" s="16"/>
      <c r="F52" s="16"/>
      <c r="G52" s="79"/>
      <c r="H52" s="35">
        <f>F52*G52</f>
        <v>0</v>
      </c>
    </row>
    <row r="53" spans="1:8">
      <c r="A53" s="115"/>
      <c r="B53" s="115"/>
      <c r="C53" s="115"/>
      <c r="D53" s="17"/>
      <c r="E53" s="3"/>
      <c r="F53" s="3"/>
      <c r="G53" s="73"/>
      <c r="H53" s="35">
        <f t="shared" ref="H53:H60" si="4">F53*G53</f>
        <v>0</v>
      </c>
    </row>
    <row r="54" spans="1:8">
      <c r="A54" s="115"/>
      <c r="B54" s="115"/>
      <c r="C54" s="115"/>
      <c r="D54" s="17"/>
      <c r="E54" s="3"/>
      <c r="F54" s="3"/>
      <c r="G54" s="73"/>
      <c r="H54" s="35">
        <f t="shared" si="4"/>
        <v>0</v>
      </c>
    </row>
    <row r="55" spans="1:8" ht="44.25" customHeight="1">
      <c r="A55" s="115"/>
      <c r="B55" s="115"/>
      <c r="C55" s="115"/>
      <c r="D55" s="17"/>
      <c r="E55" s="3"/>
      <c r="F55" s="3"/>
      <c r="G55" s="73"/>
      <c r="H55" s="35">
        <f t="shared" si="4"/>
        <v>0</v>
      </c>
    </row>
    <row r="56" spans="1:8">
      <c r="A56" s="115"/>
      <c r="B56" s="115"/>
      <c r="C56" s="115"/>
      <c r="D56" s="17"/>
      <c r="E56" s="3"/>
      <c r="F56" s="3"/>
      <c r="G56" s="73"/>
      <c r="H56" s="35">
        <f t="shared" si="4"/>
        <v>0</v>
      </c>
    </row>
    <row r="57" spans="1:8">
      <c r="A57" s="115"/>
      <c r="B57" s="115"/>
      <c r="C57" s="115"/>
      <c r="D57" s="17"/>
      <c r="E57" s="3"/>
      <c r="F57" s="3"/>
      <c r="G57" s="73"/>
      <c r="H57" s="35">
        <f t="shared" si="4"/>
        <v>0</v>
      </c>
    </row>
    <row r="58" spans="1:8">
      <c r="A58" s="115"/>
      <c r="B58" s="115"/>
      <c r="C58" s="115"/>
      <c r="D58" s="17"/>
      <c r="E58" s="3"/>
      <c r="F58" s="3"/>
      <c r="G58" s="73"/>
      <c r="H58" s="35">
        <f t="shared" si="4"/>
        <v>0</v>
      </c>
    </row>
    <row r="59" spans="1:8">
      <c r="A59" s="115"/>
      <c r="B59" s="115"/>
      <c r="C59" s="115"/>
      <c r="D59" s="17"/>
      <c r="E59" s="3"/>
      <c r="F59" s="3"/>
      <c r="G59" s="73"/>
      <c r="H59" s="35">
        <f t="shared" si="4"/>
        <v>0</v>
      </c>
    </row>
    <row r="60" spans="1:8" ht="14" thickBot="1">
      <c r="A60" s="115"/>
      <c r="B60" s="115"/>
      <c r="C60" s="115"/>
      <c r="D60" s="17"/>
      <c r="E60" s="3"/>
      <c r="F60" s="3"/>
      <c r="G60" s="73"/>
      <c r="H60" s="35">
        <f t="shared" si="4"/>
        <v>0</v>
      </c>
    </row>
    <row r="61" spans="1:8" ht="15" thickTop="1" thickBot="1">
      <c r="A61" s="115"/>
      <c r="B61" s="115"/>
      <c r="C61" s="116"/>
      <c r="D61" s="53" t="s">
        <v>11</v>
      </c>
      <c r="E61" s="191"/>
      <c r="F61" s="191"/>
      <c r="G61" s="192"/>
      <c r="H61" s="36">
        <f>SUM(H52:H60)</f>
        <v>0</v>
      </c>
    </row>
    <row r="62" spans="1:8" ht="14" thickTop="1">
      <c r="A62" s="115"/>
      <c r="B62" s="115"/>
      <c r="C62" s="114" t="s">
        <v>2</v>
      </c>
      <c r="D62" s="54" t="s">
        <v>4</v>
      </c>
      <c r="E62" s="16" t="str">
        <f>ТО15000!E67</f>
        <v>Mobil-1 0W40</v>
      </c>
      <c r="F62" s="16">
        <f>ТО15000!F67</f>
        <v>4.9000000000000004</v>
      </c>
      <c r="G62" s="79">
        <f>ТО15000!G67</f>
        <v>711.46</v>
      </c>
      <c r="H62" s="35">
        <f>F62*G62</f>
        <v>3486.1540000000005</v>
      </c>
    </row>
    <row r="63" spans="1:8">
      <c r="A63" s="115"/>
      <c r="B63" s="115"/>
      <c r="C63" s="115"/>
      <c r="D63" s="17" t="s">
        <v>7</v>
      </c>
      <c r="E63" s="3" t="str">
        <f>ТО15000!E68</f>
        <v>MD352626</v>
      </c>
      <c r="F63" s="3">
        <f>ТО15000!F68</f>
        <v>1</v>
      </c>
      <c r="G63" s="73">
        <f>ТО15000!G68</f>
        <v>753</v>
      </c>
      <c r="H63" s="35">
        <f t="shared" ref="H63:H70" si="5">F63*G63</f>
        <v>753</v>
      </c>
    </row>
    <row r="64" spans="1:8">
      <c r="A64" s="115"/>
      <c r="B64" s="115"/>
      <c r="C64" s="115"/>
      <c r="D64" s="17" t="s">
        <v>8</v>
      </c>
      <c r="E64" s="3" t="str">
        <f>ТО15000!E69</f>
        <v>7803A028</v>
      </c>
      <c r="F64" s="3">
        <f>ТО15000!F69</f>
        <v>1</v>
      </c>
      <c r="G64" s="73">
        <f>ТО15000!G69</f>
        <v>1310</v>
      </c>
      <c r="H64" s="35">
        <f t="shared" si="5"/>
        <v>1310</v>
      </c>
    </row>
    <row r="65" spans="1:8" ht="26">
      <c r="A65" s="115"/>
      <c r="B65" s="115"/>
      <c r="C65" s="115"/>
      <c r="D65" s="17" t="s">
        <v>69</v>
      </c>
      <c r="E65" s="3" t="str">
        <f>ТО30000!E65</f>
        <v>Mobil DOT4</v>
      </c>
      <c r="F65" s="3">
        <f>ТО30000!F65</f>
        <v>1</v>
      </c>
      <c r="G65" s="73">
        <f>ТО30000!G65</f>
        <v>275</v>
      </c>
      <c r="H65" s="35">
        <f t="shared" si="5"/>
        <v>275</v>
      </c>
    </row>
    <row r="66" spans="1:8">
      <c r="A66" s="115"/>
      <c r="B66" s="115"/>
      <c r="C66" s="115"/>
      <c r="D66" s="17" t="s">
        <v>22</v>
      </c>
      <c r="E66" s="3" t="str">
        <f>ТО30000!E66</f>
        <v>MR571476</v>
      </c>
      <c r="F66" s="3">
        <f>ТО30000!F66</f>
        <v>1</v>
      </c>
      <c r="G66" s="73">
        <f>ТО30000!G66</f>
        <v>2159</v>
      </c>
      <c r="H66" s="35">
        <f t="shared" si="5"/>
        <v>2159</v>
      </c>
    </row>
    <row r="67" spans="1:8">
      <c r="A67" s="115"/>
      <c r="B67" s="115"/>
      <c r="C67" s="115"/>
      <c r="D67" s="17"/>
      <c r="E67" s="3"/>
      <c r="F67" s="3"/>
      <c r="G67" s="73"/>
      <c r="H67" s="35">
        <f t="shared" si="5"/>
        <v>0</v>
      </c>
    </row>
    <row r="68" spans="1:8">
      <c r="A68" s="115"/>
      <c r="B68" s="115"/>
      <c r="C68" s="115"/>
      <c r="D68" s="17"/>
      <c r="E68" s="3"/>
      <c r="F68" s="3"/>
      <c r="G68" s="73"/>
      <c r="H68" s="35">
        <f t="shared" si="5"/>
        <v>0</v>
      </c>
    </row>
    <row r="69" spans="1:8">
      <c r="A69" s="115"/>
      <c r="B69" s="115"/>
      <c r="C69" s="115"/>
      <c r="D69" s="17"/>
      <c r="E69" s="3"/>
      <c r="F69" s="3"/>
      <c r="G69" s="73"/>
      <c r="H69" s="35">
        <f t="shared" si="5"/>
        <v>0</v>
      </c>
    </row>
    <row r="70" spans="1:8" ht="14" thickBot="1">
      <c r="A70" s="115"/>
      <c r="B70" s="115"/>
      <c r="C70" s="115"/>
      <c r="D70" s="17"/>
      <c r="E70" s="3"/>
      <c r="F70" s="3"/>
      <c r="G70" s="73"/>
      <c r="H70" s="35">
        <f t="shared" si="5"/>
        <v>0</v>
      </c>
    </row>
    <row r="71" spans="1:8" ht="15" thickTop="1" thickBot="1">
      <c r="A71" s="122"/>
      <c r="B71" s="122"/>
      <c r="C71" s="122"/>
      <c r="D71" s="52" t="s">
        <v>11</v>
      </c>
      <c r="E71" s="108"/>
      <c r="F71" s="108"/>
      <c r="G71" s="134"/>
      <c r="H71" s="36">
        <f>SUM(H62:H70)</f>
        <v>7983.1540000000005</v>
      </c>
    </row>
    <row r="72" spans="1:8" ht="14.25" customHeight="1" thickTop="1" thickBot="1">
      <c r="A72" s="139" t="s">
        <v>76</v>
      </c>
      <c r="B72" s="205" t="str">
        <f>B12</f>
        <v>3,2 DI-D</v>
      </c>
      <c r="C72" s="20" t="s">
        <v>1</v>
      </c>
      <c r="D72" s="211"/>
      <c r="E72" s="211"/>
      <c r="F72" s="211"/>
      <c r="G72" s="211"/>
      <c r="H72" s="37">
        <f>H21+G3</f>
        <v>18069.8</v>
      </c>
    </row>
    <row r="73" spans="1:8" ht="15" thickTop="1" thickBot="1">
      <c r="A73" s="139"/>
      <c r="B73" s="206"/>
      <c r="C73" s="21" t="s">
        <v>2</v>
      </c>
      <c r="D73" s="212"/>
      <c r="E73" s="212"/>
      <c r="F73" s="212"/>
      <c r="G73" s="212"/>
      <c r="H73" s="37">
        <f>H31+G4</f>
        <v>17570</v>
      </c>
    </row>
    <row r="74" spans="1:8" ht="15" thickTop="1" thickBot="1">
      <c r="A74" s="139"/>
      <c r="B74" s="177">
        <v>3</v>
      </c>
      <c r="C74" s="21" t="s">
        <v>1</v>
      </c>
      <c r="D74" s="86"/>
      <c r="E74" s="86"/>
      <c r="F74" s="86"/>
      <c r="G74" s="86"/>
      <c r="H74" s="37">
        <f>H41+G5</f>
        <v>13231.054</v>
      </c>
    </row>
    <row r="75" spans="1:8" ht="15" thickTop="1" thickBot="1">
      <c r="A75" s="139"/>
      <c r="B75" s="178"/>
      <c r="C75" s="21" t="s">
        <v>2</v>
      </c>
      <c r="D75" s="86"/>
      <c r="E75" s="86"/>
      <c r="F75" s="86"/>
      <c r="G75" s="86"/>
      <c r="H75" s="37">
        <f>H51+G6</f>
        <v>13231.054</v>
      </c>
    </row>
    <row r="76" spans="1:8" ht="15" thickTop="1" thickBot="1">
      <c r="A76" s="139"/>
      <c r="B76" s="142" t="str">
        <f>B52</f>
        <v>3,8 MIVEC</v>
      </c>
      <c r="C76" s="21" t="s">
        <v>1</v>
      </c>
      <c r="D76" s="212"/>
      <c r="E76" s="212"/>
      <c r="F76" s="212"/>
      <c r="G76" s="212"/>
      <c r="H76" s="37"/>
    </row>
    <row r="77" spans="1:8" ht="15" thickTop="1" thickBot="1">
      <c r="A77" s="140"/>
      <c r="B77" s="143"/>
      <c r="C77" s="22" t="s">
        <v>2</v>
      </c>
      <c r="D77" s="213"/>
      <c r="E77" s="213"/>
      <c r="F77" s="213"/>
      <c r="G77" s="213"/>
      <c r="H77" s="37">
        <f>H71+G8</f>
        <v>13231.054</v>
      </c>
    </row>
    <row r="78" spans="1:8" ht="13.5" customHeight="1" thickTop="1" thickBot="1">
      <c r="A78" s="123" t="s">
        <v>77</v>
      </c>
      <c r="B78" s="125" t="str">
        <f>B72</f>
        <v>3,2 DI-D</v>
      </c>
      <c r="C78" s="23" t="s">
        <v>1</v>
      </c>
      <c r="D78" s="207"/>
      <c r="E78" s="207"/>
      <c r="F78" s="207"/>
      <c r="G78" s="207"/>
      <c r="H78" s="38">
        <f>H72+G10</f>
        <v>19319.3</v>
      </c>
    </row>
    <row r="79" spans="1:8" ht="15" thickTop="1" thickBot="1">
      <c r="A79" s="123"/>
      <c r="B79" s="126"/>
      <c r="C79" s="24" t="s">
        <v>2</v>
      </c>
      <c r="D79" s="208"/>
      <c r="E79" s="208"/>
      <c r="F79" s="208"/>
      <c r="G79" s="208"/>
      <c r="H79" s="38">
        <f>H73+G10</f>
        <v>18819.5</v>
      </c>
    </row>
    <row r="80" spans="1:8" ht="15" thickTop="1" thickBot="1">
      <c r="A80" s="123"/>
      <c r="B80" s="131">
        <v>3</v>
      </c>
      <c r="C80" s="24" t="s">
        <v>1</v>
      </c>
      <c r="D80" s="208"/>
      <c r="E80" s="208"/>
      <c r="F80" s="208"/>
      <c r="G80" s="210"/>
      <c r="H80" s="38">
        <f>H74+G10</f>
        <v>14480.554</v>
      </c>
    </row>
    <row r="81" spans="1:8" ht="15" thickTop="1" thickBot="1">
      <c r="A81" s="123"/>
      <c r="B81" s="132"/>
      <c r="C81" s="24" t="s">
        <v>2</v>
      </c>
      <c r="D81" s="208"/>
      <c r="E81" s="208"/>
      <c r="F81" s="208"/>
      <c r="G81" s="210"/>
      <c r="H81" s="38">
        <f>H75+G10</f>
        <v>14480.554</v>
      </c>
    </row>
    <row r="82" spans="1:8" ht="15" thickTop="1" thickBot="1">
      <c r="A82" s="123"/>
      <c r="B82" s="126" t="str">
        <f>B76</f>
        <v>3,8 MIVEC</v>
      </c>
      <c r="C82" s="24" t="s">
        <v>1</v>
      </c>
      <c r="D82" s="208"/>
      <c r="E82" s="208"/>
      <c r="F82" s="208"/>
      <c r="G82" s="208"/>
      <c r="H82" s="38"/>
    </row>
    <row r="83" spans="1:8" ht="15" thickTop="1" thickBot="1">
      <c r="A83" s="124"/>
      <c r="B83" s="129"/>
      <c r="C83" s="25" t="s">
        <v>2</v>
      </c>
      <c r="D83" s="209"/>
      <c r="E83" s="209"/>
      <c r="F83" s="209"/>
      <c r="G83" s="209"/>
      <c r="H83" s="38">
        <f>H77+G10</f>
        <v>14480.554</v>
      </c>
    </row>
    <row r="84" spans="1:8" ht="14" thickTop="1"/>
  </sheetData>
  <mergeCells count="55">
    <mergeCell ref="E2:F2"/>
    <mergeCell ref="A9:A10"/>
    <mergeCell ref="A1:C1"/>
    <mergeCell ref="D1:H1"/>
    <mergeCell ref="A2:C2"/>
    <mergeCell ref="A3:A8"/>
    <mergeCell ref="B3:B4"/>
    <mergeCell ref="B7:B8"/>
    <mergeCell ref="G5:H5"/>
    <mergeCell ref="G6:H6"/>
    <mergeCell ref="G2:H2"/>
    <mergeCell ref="G3:H3"/>
    <mergeCell ref="G4:H4"/>
    <mergeCell ref="G7:H7"/>
    <mergeCell ref="G8:H8"/>
    <mergeCell ref="G9:H9"/>
    <mergeCell ref="E61:G61"/>
    <mergeCell ref="E71:G71"/>
    <mergeCell ref="D72:G72"/>
    <mergeCell ref="D73:G73"/>
    <mergeCell ref="B76:B77"/>
    <mergeCell ref="D76:G76"/>
    <mergeCell ref="D77:G77"/>
    <mergeCell ref="C52:C61"/>
    <mergeCell ref="C62:C71"/>
    <mergeCell ref="A12:A71"/>
    <mergeCell ref="B12:B31"/>
    <mergeCell ref="C12:C21"/>
    <mergeCell ref="C22:C31"/>
    <mergeCell ref="B52:B71"/>
    <mergeCell ref="B32:B51"/>
    <mergeCell ref="C32:C41"/>
    <mergeCell ref="C42:C51"/>
    <mergeCell ref="D78:G78"/>
    <mergeCell ref="D79:G79"/>
    <mergeCell ref="B82:B83"/>
    <mergeCell ref="D82:G82"/>
    <mergeCell ref="D83:G83"/>
    <mergeCell ref="D80:G80"/>
    <mergeCell ref="D81:G81"/>
    <mergeCell ref="A72:A77"/>
    <mergeCell ref="B72:B73"/>
    <mergeCell ref="A78:A83"/>
    <mergeCell ref="B78:B79"/>
    <mergeCell ref="B74:B75"/>
    <mergeCell ref="B80:B81"/>
    <mergeCell ref="B5:B6"/>
    <mergeCell ref="E21:G21"/>
    <mergeCell ref="E31:G31"/>
    <mergeCell ref="B9:C9"/>
    <mergeCell ref="B10:C10"/>
    <mergeCell ref="E9:F9"/>
    <mergeCell ref="E10:F10"/>
    <mergeCell ref="G10:H10"/>
    <mergeCell ref="E3:F8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workbookViewId="0">
      <selection activeCell="J5" sqref="J5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36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ТО150000!B3</f>
        <v>3,2 DI-D</v>
      </c>
      <c r="C3" s="6" t="s">
        <v>1</v>
      </c>
      <c r="D3" s="42">
        <v>1.9</v>
      </c>
      <c r="E3" s="181">
        <f>[1]Лист1!$B$5</f>
        <v>2499</v>
      </c>
      <c r="F3" s="182"/>
      <c r="G3" s="160">
        <f>D3*E3</f>
        <v>4748.0999999999995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1.9</v>
      </c>
      <c r="E4" s="183"/>
      <c r="F4" s="184"/>
      <c r="G4" s="160">
        <f>D4*E3</f>
        <v>4748.0999999999995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/>
      <c r="C5" s="6" t="s">
        <v>1</v>
      </c>
      <c r="D5" s="42">
        <v>1.6</v>
      </c>
      <c r="E5" s="183"/>
      <c r="F5" s="184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83"/>
      <c r="F6" s="184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ТО150000!B7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1.6</v>
      </c>
      <c r="E8" s="185"/>
      <c r="F8" s="186"/>
      <c r="G8" s="162">
        <f>D8*E3</f>
        <v>3998.4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35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35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35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35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223"/>
      <c r="F22" s="223"/>
      <c r="G22" s="224"/>
      <c r="H22" s="36">
        <f>SUM(H12:H21)</f>
        <v>8804.6</v>
      </c>
    </row>
    <row r="23" spans="1:8" ht="14" thickTop="1">
      <c r="A23" s="144"/>
      <c r="B23" s="135"/>
      <c r="C23" s="115" t="s">
        <v>2</v>
      </c>
      <c r="D23" s="15" t="s">
        <v>4</v>
      </c>
      <c r="E23" s="69" t="s">
        <v>67</v>
      </c>
      <c r="F23" s="69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44"/>
      <c r="B24" s="135"/>
      <c r="C24" s="115"/>
      <c r="D24" s="15" t="s">
        <v>7</v>
      </c>
      <c r="E24" s="62" t="s">
        <v>63</v>
      </c>
      <c r="F24" s="62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44"/>
      <c r="B25" s="135"/>
      <c r="C25" s="115"/>
      <c r="D25" s="15" t="s">
        <v>8</v>
      </c>
      <c r="E25" s="62" t="s">
        <v>65</v>
      </c>
      <c r="F25" s="62">
        <v>1</v>
      </c>
      <c r="G25" s="71">
        <f>[2]Запчасти!$C$149</f>
        <v>1310</v>
      </c>
      <c r="H25" s="35">
        <f t="shared" si="1"/>
        <v>1310</v>
      </c>
    </row>
    <row r="26" spans="1:8">
      <c r="A26" s="144"/>
      <c r="B26" s="135"/>
      <c r="C26" s="115"/>
      <c r="D26" s="17" t="s">
        <v>61</v>
      </c>
      <c r="E26" s="62" t="s">
        <v>66</v>
      </c>
      <c r="F26" s="62">
        <v>1</v>
      </c>
      <c r="G26" s="71">
        <f>[2]Запчасти!$C$157</f>
        <v>1782</v>
      </c>
      <c r="H26" s="35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35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35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35">
        <f t="shared" si="1"/>
        <v>0</v>
      </c>
    </row>
    <row r="33" spans="1:8" ht="15" thickTop="1" thickBot="1">
      <c r="A33" s="144"/>
      <c r="B33" s="136"/>
      <c r="C33" s="115"/>
      <c r="D33" s="46" t="s">
        <v>11</v>
      </c>
      <c r="E33" s="191"/>
      <c r="F33" s="191"/>
      <c r="G33" s="192"/>
      <c r="H33" s="36">
        <f>SUM(H23:H32)</f>
        <v>8804.6</v>
      </c>
    </row>
    <row r="34" spans="1:8" ht="14" thickTop="1">
      <c r="A34" s="144"/>
      <c r="B34" s="201">
        <v>3</v>
      </c>
      <c r="C34" s="114" t="s">
        <v>1</v>
      </c>
      <c r="D34" s="15" t="s">
        <v>4</v>
      </c>
      <c r="E34" s="16" t="s">
        <v>73</v>
      </c>
      <c r="F34" s="2">
        <v>4.9000000000000004</v>
      </c>
      <c r="G34" s="2">
        <f>'[2]Масла и технические жидкости'!$C$5</f>
        <v>711.46</v>
      </c>
      <c r="H34" s="35">
        <f>F34*G34</f>
        <v>3486.1540000000005</v>
      </c>
    </row>
    <row r="35" spans="1:8">
      <c r="A35" s="144"/>
      <c r="B35" s="201"/>
      <c r="C35" s="115"/>
      <c r="D35" s="15" t="s">
        <v>7</v>
      </c>
      <c r="E35" s="2" t="str">
        <f>[2]Запчасти!$B$148</f>
        <v>MD352626</v>
      </c>
      <c r="F35" s="2">
        <v>1</v>
      </c>
      <c r="G35" s="68">
        <f>[2]Запчасти!$C$148</f>
        <v>753</v>
      </c>
      <c r="H35" s="35">
        <f t="shared" ref="H35:H43" si="2">F35*G35</f>
        <v>753</v>
      </c>
    </row>
    <row r="36" spans="1:8">
      <c r="A36" s="144"/>
      <c r="B36" s="201"/>
      <c r="C36" s="115"/>
      <c r="D36" s="15" t="s">
        <v>8</v>
      </c>
      <c r="E36" s="2" t="str">
        <f>[2]Запчасти!$B$149</f>
        <v>7803A028</v>
      </c>
      <c r="F36" s="2">
        <v>1</v>
      </c>
      <c r="G36" s="68">
        <f>[2]Запчасти!$C$149</f>
        <v>1310</v>
      </c>
      <c r="H36" s="35">
        <f t="shared" si="2"/>
        <v>1310</v>
      </c>
    </row>
    <row r="37" spans="1:8">
      <c r="A37" s="144"/>
      <c r="B37" s="201"/>
      <c r="C37" s="115"/>
      <c r="D37" s="15"/>
      <c r="E37" s="3"/>
      <c r="F37" s="3"/>
      <c r="G37" s="3"/>
      <c r="H37" s="35">
        <f t="shared" si="2"/>
        <v>0</v>
      </c>
    </row>
    <row r="38" spans="1:8">
      <c r="A38" s="144"/>
      <c r="B38" s="201"/>
      <c r="C38" s="115"/>
      <c r="D38" s="15"/>
      <c r="E38" s="3"/>
      <c r="F38" s="3"/>
      <c r="G38" s="3"/>
      <c r="H38" s="35">
        <f t="shared" si="2"/>
        <v>0</v>
      </c>
    </row>
    <row r="39" spans="1:8">
      <c r="A39" s="144"/>
      <c r="B39" s="201"/>
      <c r="C39" s="115"/>
      <c r="D39" s="15"/>
      <c r="E39" s="3"/>
      <c r="F39" s="3"/>
      <c r="G39" s="3"/>
      <c r="H39" s="35">
        <f t="shared" si="2"/>
        <v>0</v>
      </c>
    </row>
    <row r="40" spans="1:8">
      <c r="A40" s="144"/>
      <c r="B40" s="201"/>
      <c r="C40" s="115"/>
      <c r="D40" s="15"/>
      <c r="E40" s="3"/>
      <c r="F40" s="3"/>
      <c r="G40" s="3"/>
      <c r="H40" s="35">
        <f t="shared" si="2"/>
        <v>0</v>
      </c>
    </row>
    <row r="41" spans="1:8">
      <c r="A41" s="144"/>
      <c r="B41" s="201"/>
      <c r="C41" s="115"/>
      <c r="D41" s="15"/>
      <c r="E41" s="3"/>
      <c r="F41" s="3"/>
      <c r="G41" s="3"/>
      <c r="H41" s="35">
        <f t="shared" si="2"/>
        <v>0</v>
      </c>
    </row>
    <row r="42" spans="1:8">
      <c r="A42" s="144"/>
      <c r="B42" s="201"/>
      <c r="C42" s="115"/>
      <c r="D42" s="15"/>
      <c r="E42" s="3"/>
      <c r="F42" s="3"/>
      <c r="G42" s="3"/>
      <c r="H42" s="35">
        <f t="shared" si="2"/>
        <v>0</v>
      </c>
    </row>
    <row r="43" spans="1:8" ht="14" thickBot="1">
      <c r="A43" s="144"/>
      <c r="B43" s="201"/>
      <c r="C43" s="115"/>
      <c r="D43" s="15"/>
      <c r="E43" s="3"/>
      <c r="F43" s="3"/>
      <c r="G43" s="3"/>
      <c r="H43" s="35">
        <f t="shared" si="2"/>
        <v>0</v>
      </c>
    </row>
    <row r="44" spans="1:8" ht="15" thickTop="1" thickBot="1">
      <c r="A44" s="144"/>
      <c r="B44" s="201"/>
      <c r="C44" s="116"/>
      <c r="D44" s="46" t="s">
        <v>11</v>
      </c>
      <c r="E44" s="85"/>
      <c r="F44" s="85"/>
      <c r="G44" s="85"/>
      <c r="H44" s="36">
        <f>SUM(H34:H43)</f>
        <v>5549.1540000000005</v>
      </c>
    </row>
    <row r="45" spans="1:8" ht="14" thickTop="1">
      <c r="A45" s="144"/>
      <c r="B45" s="201"/>
      <c r="C45" s="115" t="s">
        <v>2</v>
      </c>
      <c r="D45" s="15" t="s">
        <v>4</v>
      </c>
      <c r="E45" s="16" t="s">
        <v>73</v>
      </c>
      <c r="F45" s="2">
        <v>4.9000000000000004</v>
      </c>
      <c r="G45" s="2">
        <f>'[2]Масла и технические жидкости'!$C$5</f>
        <v>711.46</v>
      </c>
      <c r="H45" s="35">
        <f>F45*G45</f>
        <v>3486.1540000000005</v>
      </c>
    </row>
    <row r="46" spans="1:8">
      <c r="A46" s="144"/>
      <c r="B46" s="201"/>
      <c r="C46" s="115"/>
      <c r="D46" s="15" t="s">
        <v>7</v>
      </c>
      <c r="E46" s="2" t="str">
        <f>[2]Запчасти!$B$148</f>
        <v>MD352626</v>
      </c>
      <c r="F46" s="2">
        <v>1</v>
      </c>
      <c r="G46" s="68">
        <f>[2]Запчасти!$C$148</f>
        <v>753</v>
      </c>
      <c r="H46" s="35">
        <f t="shared" ref="H46:H54" si="3">F46*G46</f>
        <v>753</v>
      </c>
    </row>
    <row r="47" spans="1:8">
      <c r="A47" s="144"/>
      <c r="B47" s="201"/>
      <c r="C47" s="115"/>
      <c r="D47" s="15" t="s">
        <v>8</v>
      </c>
      <c r="E47" s="2" t="str">
        <f>[2]Запчасти!$B$149</f>
        <v>7803A028</v>
      </c>
      <c r="F47" s="2">
        <v>1</v>
      </c>
      <c r="G47" s="68">
        <f>[2]Запчасти!$C$149</f>
        <v>1310</v>
      </c>
      <c r="H47" s="35">
        <f t="shared" si="3"/>
        <v>1310</v>
      </c>
    </row>
    <row r="48" spans="1:8">
      <c r="A48" s="144"/>
      <c r="B48" s="201"/>
      <c r="C48" s="115"/>
      <c r="D48" s="15"/>
      <c r="E48" s="3"/>
      <c r="F48" s="3"/>
      <c r="G48" s="3"/>
      <c r="H48" s="35">
        <f t="shared" si="3"/>
        <v>0</v>
      </c>
    </row>
    <row r="49" spans="1:8">
      <c r="A49" s="144"/>
      <c r="B49" s="201"/>
      <c r="C49" s="115"/>
      <c r="D49" s="15"/>
      <c r="E49" s="3"/>
      <c r="F49" s="3"/>
      <c r="G49" s="3"/>
      <c r="H49" s="35">
        <f t="shared" si="3"/>
        <v>0</v>
      </c>
    </row>
    <row r="50" spans="1:8">
      <c r="A50" s="144"/>
      <c r="B50" s="201"/>
      <c r="C50" s="115"/>
      <c r="D50" s="15"/>
      <c r="E50" s="3"/>
      <c r="F50" s="3"/>
      <c r="G50" s="3"/>
      <c r="H50" s="35">
        <f t="shared" si="3"/>
        <v>0</v>
      </c>
    </row>
    <row r="51" spans="1:8">
      <c r="A51" s="144"/>
      <c r="B51" s="201"/>
      <c r="C51" s="115"/>
      <c r="D51" s="15"/>
      <c r="E51" s="3"/>
      <c r="F51" s="3"/>
      <c r="G51" s="3"/>
      <c r="H51" s="35">
        <f t="shared" si="3"/>
        <v>0</v>
      </c>
    </row>
    <row r="52" spans="1:8">
      <c r="A52" s="144"/>
      <c r="B52" s="201"/>
      <c r="C52" s="115"/>
      <c r="D52" s="15"/>
      <c r="E52" s="3"/>
      <c r="F52" s="3"/>
      <c r="G52" s="3"/>
      <c r="H52" s="35">
        <f t="shared" si="3"/>
        <v>0</v>
      </c>
    </row>
    <row r="53" spans="1:8">
      <c r="A53" s="144"/>
      <c r="B53" s="201"/>
      <c r="C53" s="115"/>
      <c r="D53" s="15"/>
      <c r="E53" s="3"/>
      <c r="F53" s="3"/>
      <c r="G53" s="3"/>
      <c r="H53" s="35">
        <f t="shared" si="3"/>
        <v>0</v>
      </c>
    </row>
    <row r="54" spans="1:8" ht="14" thickBot="1">
      <c r="A54" s="144"/>
      <c r="B54" s="201"/>
      <c r="C54" s="115"/>
      <c r="D54" s="15"/>
      <c r="E54" s="3"/>
      <c r="F54" s="3"/>
      <c r="G54" s="3"/>
      <c r="H54" s="35">
        <f t="shared" si="3"/>
        <v>0</v>
      </c>
    </row>
    <row r="55" spans="1:8" ht="15" thickTop="1" thickBot="1">
      <c r="A55" s="144"/>
      <c r="B55" s="202"/>
      <c r="C55" s="122"/>
      <c r="D55" s="46" t="s">
        <v>11</v>
      </c>
      <c r="E55" s="3"/>
      <c r="F55" s="3"/>
      <c r="G55" s="3"/>
      <c r="H55" s="36">
        <f>SUM(H45:H54)</f>
        <v>5549.1540000000005</v>
      </c>
    </row>
    <row r="56" spans="1:8" ht="14" thickTop="1">
      <c r="A56" s="144"/>
      <c r="B56" s="133" t="str">
        <f>B7</f>
        <v>3,8 MIVEC</v>
      </c>
      <c r="C56" s="114" t="s">
        <v>1</v>
      </c>
      <c r="D56" s="47"/>
      <c r="E56" s="16"/>
      <c r="F56" s="16"/>
      <c r="G56" s="79"/>
      <c r="H56" s="35">
        <f>F56*G56</f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35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35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35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35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35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35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35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91"/>
      <c r="F66" s="191"/>
      <c r="G66" s="192"/>
      <c r="H66" s="36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35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ТО15000!E68</f>
        <v>MD352626</v>
      </c>
      <c r="F68" s="3">
        <f>ТО15000!F68</f>
        <v>1</v>
      </c>
      <c r="G68" s="73">
        <f>ТО15000!G68</f>
        <v>753</v>
      </c>
      <c r="H68" s="35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35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35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35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35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35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35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35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35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08"/>
      <c r="F77" s="108"/>
      <c r="G77" s="134"/>
      <c r="H77" s="36">
        <f>SUM(H67:H76)</f>
        <v>5549.1540000000005</v>
      </c>
    </row>
    <row r="78" spans="1:8" ht="14.25" customHeight="1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7">
        <f>H22+G3</f>
        <v>13552.7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7">
        <f>H33+G4</f>
        <v>13552.7</v>
      </c>
    </row>
    <row r="80" spans="1:8" ht="15" thickTop="1" thickBot="1">
      <c r="A80" s="139"/>
      <c r="B80" s="177">
        <v>3</v>
      </c>
      <c r="C80" s="9" t="s">
        <v>1</v>
      </c>
      <c r="D80" s="83"/>
      <c r="E80" s="83"/>
      <c r="F80" s="83"/>
      <c r="G80" s="83"/>
      <c r="H80" s="37">
        <f>H44+G5</f>
        <v>9547.5540000000001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83"/>
      <c r="H81" s="37">
        <f>H55+G6</f>
        <v>9547.5540000000001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7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7">
        <f>H77+G8</f>
        <v>9547.5540000000001</v>
      </c>
    </row>
    <row r="84" spans="1:8" ht="13.5" customHeight="1" thickTop="1" thickBot="1">
      <c r="A84" s="123" t="s">
        <v>77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8">
        <f>H78+G9+G10</f>
        <v>18800.600000000002</v>
      </c>
    </row>
    <row r="85" spans="1:8" ht="15" thickTop="1" thickBot="1">
      <c r="A85" s="123"/>
      <c r="B85" s="126"/>
      <c r="C85" s="12" t="s">
        <v>2</v>
      </c>
      <c r="D85" s="128"/>
      <c r="E85" s="128"/>
      <c r="F85" s="128"/>
      <c r="G85" s="128"/>
      <c r="H85" s="38">
        <f>H79+G9+G10</f>
        <v>18800.600000000002</v>
      </c>
    </row>
    <row r="86" spans="1:8" ht="15" thickTop="1" thickBot="1">
      <c r="A86" s="123"/>
      <c r="B86" s="131">
        <v>3</v>
      </c>
      <c r="C86" s="12" t="s">
        <v>1</v>
      </c>
      <c r="D86" s="128"/>
      <c r="E86" s="128"/>
      <c r="F86" s="128"/>
      <c r="G86" s="172"/>
      <c r="H86" s="38">
        <f>H80+G9+G10</f>
        <v>14795.454</v>
      </c>
    </row>
    <row r="87" spans="1:8" ht="15" thickTop="1" thickBot="1">
      <c r="A87" s="123"/>
      <c r="B87" s="132"/>
      <c r="C87" s="12" t="s">
        <v>2</v>
      </c>
      <c r="D87" s="128"/>
      <c r="E87" s="128"/>
      <c r="F87" s="128"/>
      <c r="G87" s="172"/>
      <c r="H87" s="38">
        <f>H81+G9+G10</f>
        <v>14795.454</v>
      </c>
    </row>
    <row r="88" spans="1:8" ht="15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8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8">
        <f>H83+G9+G10</f>
        <v>14795.454</v>
      </c>
    </row>
    <row r="90" spans="1:8" ht="14" thickTop="1"/>
  </sheetData>
  <mergeCells count="55">
    <mergeCell ref="G9:H9"/>
    <mergeCell ref="B5:B6"/>
    <mergeCell ref="G5:H5"/>
    <mergeCell ref="G6:H6"/>
    <mergeCell ref="B34:B55"/>
    <mergeCell ref="C34:C44"/>
    <mergeCell ref="C45:C55"/>
    <mergeCell ref="G10:H10"/>
    <mergeCell ref="E22:G22"/>
    <mergeCell ref="E33:G33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E9:F9"/>
    <mergeCell ref="E10:F10"/>
    <mergeCell ref="A12:A77"/>
    <mergeCell ref="B12:B33"/>
    <mergeCell ref="C12:C22"/>
    <mergeCell ref="A9:A10"/>
    <mergeCell ref="B9:C9"/>
    <mergeCell ref="C23:C33"/>
    <mergeCell ref="B56:B77"/>
    <mergeCell ref="C56:C66"/>
    <mergeCell ref="E66:G66"/>
    <mergeCell ref="C67:C77"/>
    <mergeCell ref="E77:G77"/>
    <mergeCell ref="A84:A89"/>
    <mergeCell ref="B84:B85"/>
    <mergeCell ref="D84:G84"/>
    <mergeCell ref="D85:G85"/>
    <mergeCell ref="B88:B89"/>
    <mergeCell ref="D88:G88"/>
    <mergeCell ref="D89:G89"/>
    <mergeCell ref="B86:B87"/>
    <mergeCell ref="D86:G86"/>
    <mergeCell ref="D87:G87"/>
    <mergeCell ref="A78:A83"/>
    <mergeCell ref="B78:B79"/>
    <mergeCell ref="D78:G78"/>
    <mergeCell ref="D79:G79"/>
    <mergeCell ref="B82:B83"/>
    <mergeCell ref="D82:G82"/>
    <mergeCell ref="D83:G83"/>
    <mergeCell ref="B80:B81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4"/>
  <sheetViews>
    <sheetView zoomScale="75" workbookViewId="0">
      <selection activeCell="O23" sqref="O23"/>
    </sheetView>
  </sheetViews>
  <sheetFormatPr baseColWidth="10" defaultColWidth="8.7109375" defaultRowHeight="13" x14ac:dyDescent="0"/>
  <cols>
    <col min="1" max="1" width="20.42578125" style="1" customWidth="1"/>
    <col min="2" max="2" width="11" style="1" bestFit="1" customWidth="1"/>
    <col min="3" max="3" width="17.7109375" style="1" customWidth="1"/>
    <col min="4" max="4" width="22.28515625" style="48" customWidth="1"/>
    <col min="5" max="5" width="25" style="4" customWidth="1"/>
    <col min="6" max="6" width="18.42578125" style="4" customWidth="1"/>
    <col min="7" max="7" width="15.7109375" style="39" customWidth="1"/>
    <col min="8" max="8" width="11.7109375" style="39" customWidth="1"/>
    <col min="9" max="9" width="21.7109375" style="1" customWidth="1"/>
    <col min="10" max="10" width="21.85546875" style="1" customWidth="1"/>
    <col min="11" max="11" width="16.42578125" style="33" customWidth="1"/>
    <col min="12" max="12" width="9.28515625" style="1" bestFit="1" customWidth="1"/>
    <col min="13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37</v>
      </c>
      <c r="E1" s="153"/>
      <c r="F1" s="153"/>
      <c r="G1" s="153"/>
      <c r="H1" s="154"/>
      <c r="J1" s="33"/>
      <c r="K1" s="1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  <c r="J2" s="33"/>
      <c r="K2" s="1"/>
    </row>
    <row r="3" spans="1:21">
      <c r="A3" s="123" t="s">
        <v>48</v>
      </c>
      <c r="B3" s="158" t="str">
        <f>ТО165000!B3</f>
        <v>3,2 DI-D</v>
      </c>
      <c r="C3" s="6" t="s">
        <v>1</v>
      </c>
      <c r="D3" s="42">
        <v>5.0999999999999996</v>
      </c>
      <c r="E3" s="193">
        <f>ТО15000!E3</f>
        <v>2499</v>
      </c>
      <c r="F3" s="174"/>
      <c r="G3" s="160">
        <f>D3*E3</f>
        <v>12744.9</v>
      </c>
      <c r="H3" s="161"/>
      <c r="I3" s="2"/>
      <c r="J3" s="68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5.4</v>
      </c>
      <c r="E4" s="194"/>
      <c r="F4" s="149"/>
      <c r="G4" s="160">
        <f>D4*E3</f>
        <v>13494.6</v>
      </c>
      <c r="H4" s="161"/>
      <c r="I4" s="2"/>
      <c r="J4" s="68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6.8</v>
      </c>
      <c r="E5" s="194"/>
      <c r="F5" s="149"/>
      <c r="G5" s="160">
        <f>D5*E3</f>
        <v>16993.2</v>
      </c>
      <c r="H5" s="172"/>
      <c r="I5" s="2"/>
      <c r="J5" s="68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6.8</v>
      </c>
      <c r="E6" s="194"/>
      <c r="F6" s="149"/>
      <c r="G6" s="160">
        <f>D6*E3</f>
        <v>16993.2</v>
      </c>
      <c r="H6" s="172"/>
      <c r="I6" s="2"/>
      <c r="J6" s="68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ТО165000!B7</f>
        <v>3,8 MIVEC</v>
      </c>
      <c r="C7" s="6" t="s">
        <v>1</v>
      </c>
      <c r="D7" s="42"/>
      <c r="E7" s="194"/>
      <c r="F7" s="149"/>
      <c r="G7" s="160"/>
      <c r="H7" s="161"/>
      <c r="I7" s="2"/>
      <c r="J7" s="68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7.3</v>
      </c>
      <c r="E8" s="195"/>
      <c r="F8" s="109"/>
      <c r="G8" s="162">
        <f>D8*E3</f>
        <v>18242.7</v>
      </c>
      <c r="H8" s="163"/>
      <c r="I8" s="2"/>
      <c r="J8" s="68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58" t="str">
        <f>B7</f>
        <v>3,8 MIVEC</v>
      </c>
      <c r="C9" s="59" t="str">
        <f>ТО90000!C9</f>
        <v>Замена реком. з/ч</v>
      </c>
      <c r="D9" s="15">
        <f>ТО90000!D9</f>
        <v>1.5</v>
      </c>
      <c r="E9" s="148">
        <f>E10</f>
        <v>2499</v>
      </c>
      <c r="F9" s="149"/>
      <c r="G9" s="150">
        <f>D9*E9</f>
        <v>3748.5</v>
      </c>
      <c r="H9" s="151"/>
      <c r="I9" s="2"/>
      <c r="J9" s="68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7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8.75" customHeight="1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2" si="0">F15*G15</f>
        <v>1782</v>
      </c>
    </row>
    <row r="16" spans="1:21" ht="26">
      <c r="A16" s="135"/>
      <c r="B16" s="135"/>
      <c r="C16" s="115"/>
      <c r="D16" s="15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15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 t="shared" si="0"/>
        <v>1993</v>
      </c>
    </row>
    <row r="18" spans="1:8">
      <c r="A18" s="135"/>
      <c r="B18" s="135"/>
      <c r="C18" s="115"/>
      <c r="D18" s="15" t="s">
        <v>70</v>
      </c>
      <c r="E18" s="3" t="str">
        <f>'[2]Масла и технические жидкости'!$B$8</f>
        <v>Mobilube 1-SHC 75W90</v>
      </c>
      <c r="F18" s="3">
        <v>3.2</v>
      </c>
      <c r="G18" s="73">
        <f>'[2]Масла и технические жидкости'!$C$8</f>
        <v>648.33000000000004</v>
      </c>
      <c r="H18" s="35">
        <f t="shared" si="0"/>
        <v>2074.6560000000004</v>
      </c>
    </row>
    <row r="19" spans="1:8">
      <c r="A19" s="135"/>
      <c r="B19" s="135"/>
      <c r="C19" s="115"/>
      <c r="D19" s="15" t="s">
        <v>24</v>
      </c>
      <c r="E19" s="4" t="str">
        <f>'[2]Масла и технические жидкости'!$B$8</f>
        <v>Mobilube 1-SHC 75W90</v>
      </c>
      <c r="F19" s="3">
        <v>2.8</v>
      </c>
      <c r="G19" s="71">
        <f>'[2]Масла и технические жидкости'!$C$8</f>
        <v>648.33000000000004</v>
      </c>
      <c r="H19" s="35">
        <f t="shared" si="0"/>
        <v>1815.3240000000001</v>
      </c>
    </row>
    <row r="20" spans="1:8">
      <c r="A20" s="135"/>
      <c r="B20" s="135"/>
      <c r="C20" s="115"/>
      <c r="D20" s="48" t="s">
        <v>46</v>
      </c>
      <c r="E20" s="3" t="str">
        <f>'[2]Масла и технические жидкости'!$B$8</f>
        <v>Mobilube 1-SHC 75W90</v>
      </c>
      <c r="F20" s="3">
        <v>1.6</v>
      </c>
      <c r="G20" s="73">
        <f>'[2]Масла и технические жидкости'!$C$8</f>
        <v>648.33000000000004</v>
      </c>
      <c r="H20" s="35">
        <f t="shared" si="0"/>
        <v>1037.3280000000002</v>
      </c>
    </row>
    <row r="21" spans="1:8">
      <c r="A21" s="135"/>
      <c r="B21" s="135"/>
      <c r="C21" s="115"/>
      <c r="D21" s="15" t="s">
        <v>47</v>
      </c>
      <c r="E21" s="3" t="str">
        <f>'[2]Масла и технические жидкости'!$B$8</f>
        <v>Mobilube 1-SHC 75W90</v>
      </c>
      <c r="F21" s="3">
        <v>1.1499999999999999</v>
      </c>
      <c r="G21" s="71">
        <f>'[2]Масла и технические жидкости'!$C$8</f>
        <v>648.33000000000004</v>
      </c>
      <c r="H21" s="35">
        <f t="shared" si="0"/>
        <v>745.57949999999994</v>
      </c>
    </row>
    <row r="22" spans="1:8" ht="14" thickBot="1">
      <c r="A22" s="135"/>
      <c r="B22" s="135"/>
      <c r="C22" s="115"/>
      <c r="D22" s="17" t="s">
        <v>27</v>
      </c>
      <c r="E22" s="3" t="str">
        <f>'[2]Масла и технические жидкости'!$B$14</f>
        <v>Antifreeze Extra</v>
      </c>
      <c r="F22" s="3">
        <v>11</v>
      </c>
      <c r="G22" s="73">
        <f>'[2]Масла и технические жидкости'!$C$14</f>
        <v>332</v>
      </c>
      <c r="H22" s="35">
        <f t="shared" si="0"/>
        <v>3652</v>
      </c>
    </row>
    <row r="23" spans="1:8" ht="15" thickTop="1" thickBot="1">
      <c r="A23" s="135"/>
      <c r="B23" s="135"/>
      <c r="C23" s="116"/>
      <c r="D23" s="46" t="s">
        <v>11</v>
      </c>
      <c r="E23" s="112"/>
      <c r="F23" s="112"/>
      <c r="G23" s="113"/>
      <c r="H23" s="36">
        <f>SUM(H12:H22)</f>
        <v>20397.487500000003</v>
      </c>
    </row>
    <row r="24" spans="1:8" ht="14" thickTop="1">
      <c r="A24" s="135"/>
      <c r="B24" s="135"/>
      <c r="C24" s="114" t="s">
        <v>2</v>
      </c>
      <c r="D24" s="15" t="s">
        <v>4</v>
      </c>
      <c r="E24" s="16" t="s">
        <v>67</v>
      </c>
      <c r="F24" s="16">
        <v>9.3000000000000007</v>
      </c>
      <c r="G24" s="78">
        <f>'[2]Масла и технические жидкости'!$C$4</f>
        <v>522</v>
      </c>
      <c r="H24" s="35">
        <f>F24*G24</f>
        <v>4854.6000000000004</v>
      </c>
    </row>
    <row r="25" spans="1:8">
      <c r="A25" s="135"/>
      <c r="B25" s="135"/>
      <c r="C25" s="115"/>
      <c r="D25" s="15" t="s">
        <v>7</v>
      </c>
      <c r="E25" s="3" t="s">
        <v>63</v>
      </c>
      <c r="F25" s="3">
        <v>1</v>
      </c>
      <c r="G25" s="71">
        <f>[2]Запчасти!$C$155</f>
        <v>858</v>
      </c>
      <c r="H25" s="35">
        <f t="shared" ref="H25:H34" si="1">F25*G25</f>
        <v>858</v>
      </c>
    </row>
    <row r="26" spans="1:8">
      <c r="A26" s="135"/>
      <c r="B26" s="135"/>
      <c r="C26" s="115"/>
      <c r="D26" s="15" t="s">
        <v>8</v>
      </c>
      <c r="E26" s="3" t="s">
        <v>65</v>
      </c>
      <c r="F26" s="3">
        <v>1</v>
      </c>
      <c r="G26" s="71">
        <f>[2]Запчасти!$C$149</f>
        <v>1310</v>
      </c>
      <c r="H26" s="35">
        <f t="shared" si="1"/>
        <v>1310</v>
      </c>
    </row>
    <row r="27" spans="1:8">
      <c r="A27" s="135"/>
      <c r="B27" s="135"/>
      <c r="C27" s="115"/>
      <c r="D27" s="17" t="s">
        <v>61</v>
      </c>
      <c r="E27" s="3" t="s">
        <v>66</v>
      </c>
      <c r="F27" s="3">
        <v>1</v>
      </c>
      <c r="G27" s="71">
        <f>[2]Запчасти!$C$157</f>
        <v>1782</v>
      </c>
      <c r="H27" s="35">
        <f t="shared" si="1"/>
        <v>1782</v>
      </c>
    </row>
    <row r="28" spans="1:8" ht="49.5" customHeight="1">
      <c r="A28" s="135"/>
      <c r="B28" s="135"/>
      <c r="C28" s="115"/>
      <c r="D28" s="15" t="s">
        <v>69</v>
      </c>
      <c r="E28" s="3" t="s">
        <v>68</v>
      </c>
      <c r="F28" s="3">
        <v>1</v>
      </c>
      <c r="G28" s="71">
        <f>'[2]Масла и технические жидкости'!$C$6</f>
        <v>275</v>
      </c>
      <c r="H28" s="35">
        <f t="shared" si="1"/>
        <v>275</v>
      </c>
    </row>
    <row r="29" spans="1:8">
      <c r="A29" s="135"/>
      <c r="B29" s="135"/>
      <c r="C29" s="115"/>
      <c r="D29" s="15" t="s">
        <v>22</v>
      </c>
      <c r="E29" s="3" t="s">
        <v>64</v>
      </c>
      <c r="F29" s="3">
        <v>1</v>
      </c>
      <c r="G29" s="71">
        <f>[2]Запчасти!$C$156</f>
        <v>1993</v>
      </c>
      <c r="H29" s="35">
        <f t="shared" si="1"/>
        <v>1993</v>
      </c>
    </row>
    <row r="30" spans="1:8">
      <c r="A30" s="135"/>
      <c r="B30" s="135"/>
      <c r="C30" s="115"/>
      <c r="D30" s="15" t="s">
        <v>24</v>
      </c>
      <c r="E30" s="4" t="str">
        <f>'[2]Масла и технические жидкости'!$B$8</f>
        <v>Mobilube 1-SHC 75W90</v>
      </c>
      <c r="F30" s="3">
        <v>2.8</v>
      </c>
      <c r="G30" s="73">
        <f>'[2]Масла и технические жидкости'!$C$8</f>
        <v>648.33000000000004</v>
      </c>
      <c r="H30" s="35">
        <f t="shared" si="1"/>
        <v>1815.3240000000001</v>
      </c>
    </row>
    <row r="31" spans="1:8">
      <c r="A31" s="135"/>
      <c r="B31" s="135"/>
      <c r="C31" s="115"/>
      <c r="D31" s="48" t="s">
        <v>46</v>
      </c>
      <c r="E31" s="3" t="str">
        <f>'[2]Масла и технические жидкости'!$B$8</f>
        <v>Mobilube 1-SHC 75W90</v>
      </c>
      <c r="F31" s="3">
        <v>1.6</v>
      </c>
      <c r="G31" s="73">
        <f>'[2]Масла и технические жидкости'!$C$8</f>
        <v>648.33000000000004</v>
      </c>
      <c r="H31" s="35">
        <f t="shared" si="1"/>
        <v>1037.3280000000002</v>
      </c>
    </row>
    <row r="32" spans="1:8">
      <c r="A32" s="135"/>
      <c r="B32" s="135"/>
      <c r="C32" s="115"/>
      <c r="D32" s="15" t="s">
        <v>47</v>
      </c>
      <c r="E32" s="3" t="str">
        <f>'[2]Масла и технические жидкости'!$B$8</f>
        <v>Mobilube 1-SHC 75W90</v>
      </c>
      <c r="F32" s="3">
        <v>1.1499999999999999</v>
      </c>
      <c r="G32" s="71">
        <f>'[2]Масла и технические жидкости'!$C$8</f>
        <v>648.33000000000004</v>
      </c>
      <c r="H32" s="35">
        <f t="shared" si="1"/>
        <v>745.57949999999994</v>
      </c>
    </row>
    <row r="33" spans="1:12">
      <c r="A33" s="135"/>
      <c r="B33" s="135"/>
      <c r="C33" s="115"/>
      <c r="D33" s="17" t="s">
        <v>25</v>
      </c>
      <c r="E33" s="3" t="str">
        <f>'[2]Масла и технические жидкости'!$B$11</f>
        <v>BP ATF SP-III</v>
      </c>
      <c r="F33" s="3">
        <v>9.6999999999999993</v>
      </c>
      <c r="G33" s="71">
        <f>'[2]Масла и технические жидкости'!$C$11</f>
        <v>419.3</v>
      </c>
      <c r="H33" s="35">
        <f t="shared" si="1"/>
        <v>4067.21</v>
      </c>
    </row>
    <row r="34" spans="1:12" ht="14" thickBot="1">
      <c r="A34" s="135"/>
      <c r="B34" s="135"/>
      <c r="C34" s="115"/>
      <c r="D34" s="17" t="s">
        <v>27</v>
      </c>
      <c r="E34" s="3" t="str">
        <f>'[2]Масла и технические жидкости'!$B$14</f>
        <v>Antifreeze Extra</v>
      </c>
      <c r="F34" s="3">
        <v>11</v>
      </c>
      <c r="G34" s="73">
        <f>'[2]Масла и технические жидкости'!$C$14</f>
        <v>332</v>
      </c>
      <c r="H34" s="35">
        <f t="shared" si="1"/>
        <v>3652</v>
      </c>
    </row>
    <row r="35" spans="1:12" ht="15" thickTop="1" thickBot="1">
      <c r="A35" s="135"/>
      <c r="B35" s="136"/>
      <c r="C35" s="116"/>
      <c r="D35" s="46" t="s">
        <v>11</v>
      </c>
      <c r="E35" s="112"/>
      <c r="F35" s="112"/>
      <c r="G35" s="113"/>
      <c r="H35" s="36">
        <f>SUM(H24:H34)</f>
        <v>22390.041499999999</v>
      </c>
    </row>
    <row r="36" spans="1:12" ht="14" thickTop="1">
      <c r="A36" s="135"/>
      <c r="B36" s="189">
        <v>3</v>
      </c>
      <c r="C36" s="114" t="s">
        <v>1</v>
      </c>
      <c r="D36" s="15" t="s">
        <v>4</v>
      </c>
      <c r="E36" s="16" t="s">
        <v>73</v>
      </c>
      <c r="F36" s="2">
        <v>4.9000000000000004</v>
      </c>
      <c r="G36" s="2">
        <f>'[2]Масла и технические жидкости'!$C$5</f>
        <v>711.46</v>
      </c>
      <c r="H36" s="35">
        <f>F36*G36</f>
        <v>3486.1540000000005</v>
      </c>
      <c r="I36" s="59"/>
      <c r="J36" s="59"/>
      <c r="K36" s="67"/>
      <c r="L36" s="60"/>
    </row>
    <row r="37" spans="1:12">
      <c r="A37" s="135"/>
      <c r="B37" s="145"/>
      <c r="C37" s="115"/>
      <c r="D37" s="15" t="s">
        <v>7</v>
      </c>
      <c r="E37" s="2" t="str">
        <f>[2]Запчасти!$B$148</f>
        <v>MD352626</v>
      </c>
      <c r="F37" s="2">
        <v>1</v>
      </c>
      <c r="G37" s="68">
        <f>[2]Запчасти!$C$148</f>
        <v>753</v>
      </c>
      <c r="H37" s="35">
        <f t="shared" ref="H37:H49" si="2">F37*G37</f>
        <v>753</v>
      </c>
      <c r="I37" s="2"/>
      <c r="J37" s="64" t="s">
        <v>50</v>
      </c>
      <c r="K37" s="68"/>
      <c r="L37" s="61"/>
    </row>
    <row r="38" spans="1:12">
      <c r="A38" s="135"/>
      <c r="B38" s="145"/>
      <c r="C38" s="115"/>
      <c r="D38" s="15" t="s">
        <v>8</v>
      </c>
      <c r="E38" s="2" t="str">
        <f>[2]Запчасти!$B$149</f>
        <v>7803A028</v>
      </c>
      <c r="F38" s="2">
        <v>1</v>
      </c>
      <c r="G38" s="68">
        <f>[2]Запчасти!$C$149</f>
        <v>1310</v>
      </c>
      <c r="H38" s="35">
        <f t="shared" si="2"/>
        <v>1310</v>
      </c>
      <c r="I38" s="65" t="s">
        <v>51</v>
      </c>
      <c r="J38" s="65" t="s">
        <v>52</v>
      </c>
      <c r="K38" s="80" t="s">
        <v>6</v>
      </c>
      <c r="L38" s="61"/>
    </row>
    <row r="39" spans="1:12">
      <c r="A39" s="135"/>
      <c r="B39" s="145"/>
      <c r="C39" s="115"/>
      <c r="D39" s="17" t="s">
        <v>29</v>
      </c>
      <c r="E39" s="2" t="str">
        <f>[2]Запчасти!$B$200</f>
        <v>MD358557</v>
      </c>
      <c r="F39" s="2">
        <v>1</v>
      </c>
      <c r="G39" s="68">
        <f>[2]Запчасти!$C$200</f>
        <v>10019</v>
      </c>
      <c r="H39" s="35">
        <f t="shared" si="2"/>
        <v>10019</v>
      </c>
      <c r="I39" s="65" t="s">
        <v>53</v>
      </c>
      <c r="J39" s="65" t="str">
        <f>[2]Запчасти!$F$194</f>
        <v>MD362861</v>
      </c>
      <c r="K39" s="80">
        <f>[2]Запчасти!$G$194</f>
        <v>4259</v>
      </c>
      <c r="L39" s="61"/>
    </row>
    <row r="40" spans="1:12">
      <c r="A40" s="135"/>
      <c r="B40" s="145"/>
      <c r="C40" s="115"/>
      <c r="D40" s="17" t="s">
        <v>20</v>
      </c>
      <c r="E40" s="2" t="str">
        <f>[2]Запчасти!$B$198</f>
        <v>1822A002</v>
      </c>
      <c r="F40" s="2">
        <v>6</v>
      </c>
      <c r="G40" s="68">
        <f>[2]Запчасти!$C$198</f>
        <v>1099</v>
      </c>
      <c r="H40" s="35">
        <f t="shared" si="2"/>
        <v>6594</v>
      </c>
      <c r="I40" s="65" t="s">
        <v>54</v>
      </c>
      <c r="J40" s="65" t="str">
        <f>[2]Запчасти!$F$195</f>
        <v>MD140071</v>
      </c>
      <c r="K40" s="80">
        <f>[2]Запчасти!$G$195</f>
        <v>2873</v>
      </c>
      <c r="L40" s="61"/>
    </row>
    <row r="41" spans="1:12">
      <c r="A41" s="135"/>
      <c r="B41" s="145"/>
      <c r="C41" s="115"/>
      <c r="D41" s="17" t="s">
        <v>27</v>
      </c>
      <c r="E41" s="3" t="str">
        <f>'[2]Масла и технические жидкости'!$B$14</f>
        <v>Antifreeze Extra</v>
      </c>
      <c r="F41" s="3">
        <v>11</v>
      </c>
      <c r="G41" s="73">
        <f>'[2]Масла и технические жидкости'!$C$14</f>
        <v>332</v>
      </c>
      <c r="H41" s="35">
        <f t="shared" si="2"/>
        <v>3652</v>
      </c>
      <c r="I41" s="65" t="s">
        <v>55</v>
      </c>
      <c r="J41" s="65" t="str">
        <f>[2]Запчасти!$F$196</f>
        <v>MD319022</v>
      </c>
      <c r="K41" s="80">
        <f>[2]Запчасти!$G$196</f>
        <v>2427</v>
      </c>
      <c r="L41" s="61"/>
    </row>
    <row r="42" spans="1:12" ht="26">
      <c r="A42" s="135"/>
      <c r="B42" s="145"/>
      <c r="C42" s="115"/>
      <c r="D42" s="15" t="s">
        <v>21</v>
      </c>
      <c r="E42" s="62" t="str">
        <f>'[2]Масла и технические жидкости'!$B$6</f>
        <v>Mobil DOT4</v>
      </c>
      <c r="F42" s="62">
        <v>1</v>
      </c>
      <c r="G42" s="71">
        <f>'[2]Масла и технические жидкости'!$C$6</f>
        <v>275</v>
      </c>
      <c r="H42" s="35">
        <f t="shared" si="2"/>
        <v>275</v>
      </c>
      <c r="I42" s="66" t="s">
        <v>11</v>
      </c>
      <c r="J42" s="66"/>
      <c r="K42" s="81">
        <f>SUM(K39:K41)</f>
        <v>9559</v>
      </c>
      <c r="L42" s="61"/>
    </row>
    <row r="43" spans="1:12">
      <c r="A43" s="135"/>
      <c r="B43" s="145"/>
      <c r="C43" s="115"/>
      <c r="D43" s="17" t="s">
        <v>22</v>
      </c>
      <c r="E43" s="62" t="str">
        <f>[2]Запчасти!$B$150</f>
        <v>MR571476</v>
      </c>
      <c r="F43" s="62">
        <v>1</v>
      </c>
      <c r="G43" s="71">
        <f>[2]Запчасти!$C$150</f>
        <v>2159</v>
      </c>
      <c r="H43" s="35">
        <f t="shared" si="2"/>
        <v>2159</v>
      </c>
      <c r="I43" s="2"/>
      <c r="J43" s="2"/>
      <c r="K43" s="68"/>
      <c r="L43" s="61"/>
    </row>
    <row r="44" spans="1:12">
      <c r="A44" s="135"/>
      <c r="B44" s="145"/>
      <c r="C44" s="115"/>
      <c r="D44" s="17" t="s">
        <v>70</v>
      </c>
      <c r="E44" s="3" t="str">
        <f>'[2]Масла и технические жидкости'!$B$8</f>
        <v>Mobilube 1-SHC 75W90</v>
      </c>
      <c r="F44" s="2">
        <v>3.2</v>
      </c>
      <c r="G44" s="2">
        <f>'[2]Масла и технические жидкости'!$C$8</f>
        <v>648.33000000000004</v>
      </c>
      <c r="H44" s="35">
        <f t="shared" si="2"/>
        <v>2074.6560000000004</v>
      </c>
      <c r="I44" s="2"/>
      <c r="J44" s="2"/>
      <c r="K44" s="68"/>
      <c r="L44" s="61"/>
    </row>
    <row r="45" spans="1:12">
      <c r="A45" s="135"/>
      <c r="B45" s="145"/>
      <c r="C45" s="115"/>
      <c r="D45" s="15" t="s">
        <v>24</v>
      </c>
      <c r="E45" s="3" t="str">
        <f>'[2]Масла и технические жидкости'!$B$8</f>
        <v>Mobilube 1-SHC 75W90</v>
      </c>
      <c r="F45" s="2">
        <v>2.8</v>
      </c>
      <c r="G45" s="2">
        <f>G44</f>
        <v>648.33000000000004</v>
      </c>
      <c r="H45" s="35">
        <f t="shared" si="2"/>
        <v>1815.3240000000001</v>
      </c>
      <c r="I45" s="2"/>
      <c r="J45" s="2"/>
      <c r="K45" s="68"/>
      <c r="L45" s="61"/>
    </row>
    <row r="46" spans="1:12">
      <c r="A46" s="135"/>
      <c r="B46" s="145"/>
      <c r="C46" s="115"/>
      <c r="D46" s="15" t="s">
        <v>47</v>
      </c>
      <c r="E46" s="4" t="str">
        <f>'[2]Масла и технические жидкости'!$B$8</f>
        <v>Mobilube 1-SHC 75W90</v>
      </c>
      <c r="F46" s="2">
        <v>1.1499999999999999</v>
      </c>
      <c r="G46" s="2">
        <f>G44</f>
        <v>648.33000000000004</v>
      </c>
      <c r="H46" s="35">
        <f t="shared" si="2"/>
        <v>745.57949999999994</v>
      </c>
      <c r="I46" s="2"/>
      <c r="J46" s="2"/>
      <c r="K46" s="68"/>
      <c r="L46" s="61"/>
    </row>
    <row r="47" spans="1:12">
      <c r="A47" s="135"/>
      <c r="B47" s="145"/>
      <c r="C47" s="115"/>
      <c r="D47" s="48" t="s">
        <v>46</v>
      </c>
      <c r="E47" s="3" t="str">
        <f>'[2]Масла и технические жидкости'!$B$8</f>
        <v>Mobilube 1-SHC 75W90</v>
      </c>
      <c r="F47" s="3">
        <v>1.6</v>
      </c>
      <c r="G47" s="71">
        <f>'[2]Масла и технические жидкости'!$C$8</f>
        <v>648.33000000000004</v>
      </c>
      <c r="H47" s="35">
        <f t="shared" si="2"/>
        <v>1037.3280000000002</v>
      </c>
      <c r="I47" s="2"/>
      <c r="J47" s="2"/>
      <c r="K47" s="68"/>
      <c r="L47" s="61"/>
    </row>
    <row r="48" spans="1:12" ht="26">
      <c r="A48" s="135"/>
      <c r="B48" s="145"/>
      <c r="C48" s="115"/>
      <c r="D48" s="70" t="s">
        <v>79</v>
      </c>
      <c r="E48" s="2" t="str">
        <f>[2]Запчасти!$B$161</f>
        <v>MD199282</v>
      </c>
      <c r="F48" s="2">
        <v>1</v>
      </c>
      <c r="G48" s="68">
        <f>[2]Запчасти!$C$161</f>
        <v>557</v>
      </c>
      <c r="H48" s="35">
        <f t="shared" si="2"/>
        <v>557</v>
      </c>
      <c r="I48" s="2"/>
      <c r="J48" s="2"/>
      <c r="K48" s="68"/>
      <c r="L48" s="61"/>
    </row>
    <row r="49" spans="1:12" ht="14" thickBot="1">
      <c r="A49" s="135"/>
      <c r="B49" s="145"/>
      <c r="C49" s="115"/>
      <c r="D49" s="15"/>
      <c r="E49" s="2"/>
      <c r="F49" s="2"/>
      <c r="G49" s="2"/>
      <c r="H49" s="35">
        <f t="shared" si="2"/>
        <v>0</v>
      </c>
      <c r="I49" s="2"/>
      <c r="J49" s="2"/>
      <c r="K49" s="68"/>
      <c r="L49" s="61"/>
    </row>
    <row r="50" spans="1:12" ht="15" thickTop="1" thickBot="1">
      <c r="A50" s="135"/>
      <c r="B50" s="145"/>
      <c r="C50" s="116"/>
      <c r="D50" s="46" t="s">
        <v>11</v>
      </c>
      <c r="E50" s="84"/>
      <c r="F50" s="84"/>
      <c r="G50" s="84"/>
      <c r="H50" s="36">
        <f>SUM(H36:H49)</f>
        <v>34478.041500000007</v>
      </c>
      <c r="I50" s="2"/>
      <c r="J50" s="2"/>
      <c r="K50" s="68"/>
      <c r="L50" s="61"/>
    </row>
    <row r="51" spans="1:12" ht="14" thickTop="1">
      <c r="A51" s="135"/>
      <c r="B51" s="145"/>
      <c r="C51" s="114" t="s">
        <v>2</v>
      </c>
      <c r="D51" s="15" t="s">
        <v>4</v>
      </c>
      <c r="E51" s="16" t="s">
        <v>73</v>
      </c>
      <c r="F51" s="2">
        <v>4.9000000000000004</v>
      </c>
      <c r="G51" s="2">
        <f>'[2]Масла и технические жидкости'!$C$5</f>
        <v>711.46</v>
      </c>
      <c r="H51" s="35">
        <f>F51*G51</f>
        <v>3486.1540000000005</v>
      </c>
      <c r="I51" s="2"/>
      <c r="J51" s="2"/>
      <c r="K51" s="68"/>
      <c r="L51" s="61"/>
    </row>
    <row r="52" spans="1:12">
      <c r="A52" s="135"/>
      <c r="B52" s="145"/>
      <c r="C52" s="115"/>
      <c r="D52" s="15" t="s">
        <v>7</v>
      </c>
      <c r="E52" s="2" t="str">
        <f>[2]Запчасти!$B$148</f>
        <v>MD352626</v>
      </c>
      <c r="F52" s="2">
        <v>1</v>
      </c>
      <c r="G52" s="68">
        <f>[2]Запчасти!$C$148</f>
        <v>753</v>
      </c>
      <c r="H52" s="35">
        <f t="shared" ref="H52:H64" si="3">F52*G52</f>
        <v>753</v>
      </c>
      <c r="I52" s="2"/>
      <c r="J52" s="2"/>
      <c r="K52" s="68"/>
      <c r="L52" s="61"/>
    </row>
    <row r="53" spans="1:12">
      <c r="A53" s="135"/>
      <c r="B53" s="145"/>
      <c r="C53" s="115"/>
      <c r="D53" s="15" t="s">
        <v>8</v>
      </c>
      <c r="E53" s="2" t="str">
        <f>[2]Запчасти!$B$149</f>
        <v>7803A028</v>
      </c>
      <c r="F53" s="2">
        <v>1</v>
      </c>
      <c r="G53" s="68">
        <f>[2]Запчасти!$C$149</f>
        <v>1310</v>
      </c>
      <c r="H53" s="35">
        <f t="shared" si="3"/>
        <v>1310</v>
      </c>
      <c r="I53" s="2"/>
      <c r="J53" s="2"/>
      <c r="K53" s="68"/>
      <c r="L53" s="61"/>
    </row>
    <row r="54" spans="1:12">
      <c r="A54" s="135"/>
      <c r="B54" s="145"/>
      <c r="C54" s="115"/>
      <c r="D54" s="17" t="s">
        <v>29</v>
      </c>
      <c r="E54" s="2" t="str">
        <f>[2]Запчасти!$B$200</f>
        <v>MD358557</v>
      </c>
      <c r="F54" s="2">
        <v>1</v>
      </c>
      <c r="G54" s="68">
        <f>[2]Запчасти!$C$200</f>
        <v>10019</v>
      </c>
      <c r="H54" s="35">
        <f t="shared" si="3"/>
        <v>10019</v>
      </c>
      <c r="I54" s="2"/>
      <c r="J54" s="2"/>
      <c r="K54" s="68"/>
      <c r="L54" s="61"/>
    </row>
    <row r="55" spans="1:12">
      <c r="A55" s="135"/>
      <c r="B55" s="145"/>
      <c r="C55" s="115"/>
      <c r="D55" s="17" t="s">
        <v>20</v>
      </c>
      <c r="E55" s="2" t="str">
        <f>[2]Запчасти!$B$198</f>
        <v>1822A002</v>
      </c>
      <c r="F55" s="2">
        <v>6</v>
      </c>
      <c r="G55" s="68">
        <f>[2]Запчасти!$C$198</f>
        <v>1099</v>
      </c>
      <c r="H55" s="35">
        <f t="shared" si="3"/>
        <v>6594</v>
      </c>
      <c r="I55" s="2"/>
      <c r="J55" s="2"/>
      <c r="K55" s="68"/>
      <c r="L55" s="61"/>
    </row>
    <row r="56" spans="1:12">
      <c r="A56" s="135"/>
      <c r="B56" s="145"/>
      <c r="C56" s="115"/>
      <c r="D56" s="17" t="s">
        <v>27</v>
      </c>
      <c r="E56" s="3" t="str">
        <f>'[2]Масла и технические жидкости'!$B$14</f>
        <v>Antifreeze Extra</v>
      </c>
      <c r="F56" s="3">
        <v>11</v>
      </c>
      <c r="G56" s="73">
        <f>'[2]Масла и технические жидкости'!$C$14</f>
        <v>332</v>
      </c>
      <c r="H56" s="35">
        <f t="shared" si="3"/>
        <v>3652</v>
      </c>
      <c r="I56" s="2"/>
      <c r="J56" s="2"/>
      <c r="K56" s="68"/>
      <c r="L56" s="61"/>
    </row>
    <row r="57" spans="1:12" ht="26">
      <c r="A57" s="135"/>
      <c r="B57" s="145"/>
      <c r="C57" s="115"/>
      <c r="D57" s="17" t="s">
        <v>69</v>
      </c>
      <c r="E57" s="62" t="str">
        <f>'[2]Масла и технические жидкости'!$B$6</f>
        <v>Mobil DOT4</v>
      </c>
      <c r="F57" s="62">
        <v>1</v>
      </c>
      <c r="G57" s="71">
        <f>'[2]Масла и технические жидкости'!$C$6</f>
        <v>275</v>
      </c>
      <c r="H57" s="35">
        <f t="shared" si="3"/>
        <v>275</v>
      </c>
      <c r="I57" s="2"/>
      <c r="J57" s="2"/>
      <c r="K57" s="68"/>
      <c r="L57" s="61"/>
    </row>
    <row r="58" spans="1:12">
      <c r="A58" s="135"/>
      <c r="B58" s="145"/>
      <c r="C58" s="115"/>
      <c r="D58" s="17" t="s">
        <v>22</v>
      </c>
      <c r="E58" s="62" t="str">
        <f>[2]Запчасти!$B$150</f>
        <v>MR571476</v>
      </c>
      <c r="F58" s="62">
        <v>1</v>
      </c>
      <c r="G58" s="71">
        <f>[2]Запчасти!$C$150</f>
        <v>2159</v>
      </c>
      <c r="H58" s="35">
        <f t="shared" si="3"/>
        <v>2159</v>
      </c>
      <c r="I58" s="2"/>
      <c r="J58" s="2"/>
      <c r="K58" s="68"/>
      <c r="L58" s="61"/>
    </row>
    <row r="59" spans="1:12">
      <c r="A59" s="135"/>
      <c r="B59" s="145"/>
      <c r="C59" s="115"/>
      <c r="D59" s="17" t="s">
        <v>25</v>
      </c>
      <c r="E59" s="3" t="str">
        <f>'[2]Масла и технические жидкости'!$B$11</f>
        <v>BP ATF SP-III</v>
      </c>
      <c r="F59" s="3">
        <v>9.6999999999999993</v>
      </c>
      <c r="G59" s="71">
        <f>'[2]Масла и технические жидкости'!$C$11</f>
        <v>419.3</v>
      </c>
      <c r="H59" s="35">
        <f t="shared" si="3"/>
        <v>4067.21</v>
      </c>
      <c r="I59" s="2"/>
      <c r="J59" s="2"/>
      <c r="K59" s="68"/>
      <c r="L59" s="61"/>
    </row>
    <row r="60" spans="1:12">
      <c r="A60" s="135"/>
      <c r="B60" s="145"/>
      <c r="C60" s="115"/>
      <c r="D60" s="15" t="s">
        <v>24</v>
      </c>
      <c r="E60" s="3" t="str">
        <f>'[2]Масла и технические жидкости'!$B$8</f>
        <v>Mobilube 1-SHC 75W90</v>
      </c>
      <c r="F60" s="2">
        <v>2.8</v>
      </c>
      <c r="G60" s="2">
        <f>'[2]Масла и технические жидкости'!$C$8</f>
        <v>648.33000000000004</v>
      </c>
      <c r="H60" s="35">
        <f t="shared" si="3"/>
        <v>1815.3240000000001</v>
      </c>
      <c r="I60" s="2"/>
      <c r="J60" s="2"/>
      <c r="K60" s="68"/>
      <c r="L60" s="61"/>
    </row>
    <row r="61" spans="1:12">
      <c r="A61" s="135"/>
      <c r="B61" s="145"/>
      <c r="C61" s="115"/>
      <c r="D61" s="15" t="s">
        <v>47</v>
      </c>
      <c r="E61" s="62" t="str">
        <f>'[2]Масла и технические жидкости'!$B$8</f>
        <v>Mobilube 1-SHC 75W90</v>
      </c>
      <c r="F61" s="62">
        <v>1.1499999999999999</v>
      </c>
      <c r="G61" s="71">
        <f>'[2]Масла и технические жидкости'!$C$8</f>
        <v>648.33000000000004</v>
      </c>
      <c r="H61" s="35">
        <f t="shared" si="3"/>
        <v>745.57949999999994</v>
      </c>
      <c r="I61" s="2"/>
      <c r="J61" s="2"/>
      <c r="K61" s="68"/>
      <c r="L61" s="61"/>
    </row>
    <row r="62" spans="1:12">
      <c r="A62" s="135"/>
      <c r="B62" s="145"/>
      <c r="C62" s="115"/>
      <c r="D62" s="48" t="s">
        <v>46</v>
      </c>
      <c r="E62" s="4" t="str">
        <f>'[2]Масла и технические жидкости'!$B$8</f>
        <v>Mobilube 1-SHC 75W90</v>
      </c>
      <c r="F62" s="2">
        <v>1.6</v>
      </c>
      <c r="G62" s="2">
        <f>G60</f>
        <v>648.33000000000004</v>
      </c>
      <c r="H62" s="35">
        <f t="shared" si="3"/>
        <v>1037.3280000000002</v>
      </c>
      <c r="I62" s="2"/>
      <c r="J62" s="2"/>
      <c r="K62" s="68"/>
      <c r="L62" s="61"/>
    </row>
    <row r="63" spans="1:12" ht="26">
      <c r="A63" s="135"/>
      <c r="B63" s="145"/>
      <c r="C63" s="115"/>
      <c r="D63" s="70" t="s">
        <v>79</v>
      </c>
      <c r="E63" s="2" t="str">
        <f>E48</f>
        <v>MD199282</v>
      </c>
      <c r="F63" s="2">
        <v>1</v>
      </c>
      <c r="G63" s="68">
        <f>G48</f>
        <v>557</v>
      </c>
      <c r="H63" s="35">
        <f t="shared" si="3"/>
        <v>557</v>
      </c>
      <c r="I63" s="2"/>
      <c r="J63" s="2"/>
      <c r="K63" s="68"/>
      <c r="L63" s="61"/>
    </row>
    <row r="64" spans="1:12" ht="14" thickBot="1">
      <c r="A64" s="135"/>
      <c r="B64" s="145"/>
      <c r="C64" s="115"/>
      <c r="D64" s="15"/>
      <c r="E64" s="2"/>
      <c r="F64" s="2"/>
      <c r="G64" s="2"/>
      <c r="H64" s="35">
        <f t="shared" si="3"/>
        <v>0</v>
      </c>
      <c r="I64" s="2"/>
      <c r="J64" s="2"/>
      <c r="K64" s="68"/>
      <c r="L64" s="61"/>
    </row>
    <row r="65" spans="1:12" ht="15" thickTop="1" thickBot="1">
      <c r="A65" s="135"/>
      <c r="B65" s="190"/>
      <c r="C65" s="122"/>
      <c r="D65" s="46" t="s">
        <v>11</v>
      </c>
      <c r="E65" s="2"/>
      <c r="F65" s="2"/>
      <c r="G65" s="2"/>
      <c r="H65" s="36">
        <f>SUM(H51:H64)</f>
        <v>36470.595500000003</v>
      </c>
      <c r="I65" s="56"/>
      <c r="J65" s="56"/>
      <c r="K65" s="82"/>
      <c r="L65" s="57"/>
    </row>
    <row r="66" spans="1:12" ht="14" thickTop="1">
      <c r="A66" s="135"/>
      <c r="B66" s="179" t="str">
        <f>B7</f>
        <v>3,8 MIVEC</v>
      </c>
      <c r="C66" s="114" t="s">
        <v>1</v>
      </c>
      <c r="D66" s="47"/>
      <c r="E66" s="16"/>
      <c r="F66" s="16"/>
      <c r="G66" s="79"/>
      <c r="H66" s="35">
        <f>F66*G66</f>
        <v>0</v>
      </c>
      <c r="I66" s="59"/>
      <c r="J66" s="59"/>
      <c r="K66" s="67"/>
      <c r="L66" s="60"/>
    </row>
    <row r="67" spans="1:12">
      <c r="A67" s="135"/>
      <c r="B67" s="115"/>
      <c r="C67" s="115"/>
      <c r="D67" s="15"/>
      <c r="E67" s="3"/>
      <c r="F67" s="3"/>
      <c r="G67" s="73"/>
      <c r="H67" s="35">
        <f t="shared" ref="H67:H76" si="4">F67*G67</f>
        <v>0</v>
      </c>
      <c r="I67" s="2"/>
      <c r="J67" s="64" t="s">
        <v>50</v>
      </c>
      <c r="K67" s="68"/>
      <c r="L67" s="61"/>
    </row>
    <row r="68" spans="1:12">
      <c r="A68" s="135"/>
      <c r="B68" s="115"/>
      <c r="C68" s="115"/>
      <c r="D68" s="15"/>
      <c r="E68" s="3"/>
      <c r="F68" s="3"/>
      <c r="G68" s="73"/>
      <c r="H68" s="35">
        <f t="shared" si="4"/>
        <v>0</v>
      </c>
      <c r="I68" s="65" t="s">
        <v>51</v>
      </c>
      <c r="J68" s="65" t="s">
        <v>52</v>
      </c>
      <c r="K68" s="80" t="s">
        <v>6</v>
      </c>
      <c r="L68" s="61"/>
    </row>
    <row r="69" spans="1:12">
      <c r="A69" s="135"/>
      <c r="B69" s="115"/>
      <c r="C69" s="115"/>
      <c r="D69" s="17"/>
      <c r="E69" s="3"/>
      <c r="F69" s="3"/>
      <c r="G69" s="73"/>
      <c r="H69" s="35">
        <f t="shared" si="4"/>
        <v>0</v>
      </c>
      <c r="I69" s="65" t="s">
        <v>53</v>
      </c>
      <c r="J69" s="65" t="str">
        <f>ТО90000!J59</f>
        <v>MD362861</v>
      </c>
      <c r="K69" s="80">
        <f>ТО90000!K59</f>
        <v>4259</v>
      </c>
      <c r="L69" s="61"/>
    </row>
    <row r="70" spans="1:12">
      <c r="A70" s="135"/>
      <c r="B70" s="115"/>
      <c r="C70" s="115"/>
      <c r="D70" s="17"/>
      <c r="E70" s="3"/>
      <c r="F70" s="3"/>
      <c r="G70" s="73"/>
      <c r="H70" s="35">
        <f t="shared" si="4"/>
        <v>0</v>
      </c>
      <c r="I70" s="65" t="s">
        <v>54</v>
      </c>
      <c r="J70" s="65" t="str">
        <f>ТО90000!J60</f>
        <v>MD140071</v>
      </c>
      <c r="K70" s="80">
        <f>ТО90000!K60</f>
        <v>2873</v>
      </c>
      <c r="L70" s="61"/>
    </row>
    <row r="71" spans="1:12">
      <c r="A71" s="135"/>
      <c r="B71" s="115"/>
      <c r="C71" s="115"/>
      <c r="D71" s="17"/>
      <c r="E71" s="3"/>
      <c r="F71" s="3"/>
      <c r="G71" s="73"/>
      <c r="H71" s="35">
        <f t="shared" si="4"/>
        <v>0</v>
      </c>
      <c r="I71" s="65" t="s">
        <v>55</v>
      </c>
      <c r="J71" s="65" t="str">
        <f>ТО90000!J61</f>
        <v>MD319022</v>
      </c>
      <c r="K71" s="80">
        <f>ТО90000!K61</f>
        <v>2427</v>
      </c>
      <c r="L71" s="61"/>
    </row>
    <row r="72" spans="1:12">
      <c r="A72" s="135"/>
      <c r="B72" s="115"/>
      <c r="C72" s="115"/>
      <c r="D72" s="17"/>
      <c r="E72" s="3"/>
      <c r="F72" s="3"/>
      <c r="G72" s="73"/>
      <c r="H72" s="35">
        <f t="shared" si="4"/>
        <v>0</v>
      </c>
      <c r="I72" s="66" t="s">
        <v>11</v>
      </c>
      <c r="J72" s="66"/>
      <c r="K72" s="81">
        <f>K69+K70+K71</f>
        <v>9559</v>
      </c>
      <c r="L72" s="61"/>
    </row>
    <row r="73" spans="1:12">
      <c r="A73" s="135"/>
      <c r="B73" s="115"/>
      <c r="C73" s="115"/>
      <c r="D73" s="17"/>
      <c r="E73" s="3"/>
      <c r="F73" s="3"/>
      <c r="G73" s="73"/>
      <c r="H73" s="35">
        <f t="shared" si="4"/>
        <v>0</v>
      </c>
      <c r="I73" s="2"/>
      <c r="J73" s="2"/>
      <c r="K73" s="68"/>
      <c r="L73" s="61"/>
    </row>
    <row r="74" spans="1:12">
      <c r="A74" s="135"/>
      <c r="B74" s="115"/>
      <c r="C74" s="115"/>
      <c r="D74" s="17"/>
      <c r="E74" s="3"/>
      <c r="F74" s="3"/>
      <c r="G74" s="73"/>
      <c r="H74" s="35">
        <f t="shared" si="4"/>
        <v>0</v>
      </c>
      <c r="I74" s="2"/>
      <c r="J74" s="2"/>
      <c r="K74" s="68"/>
      <c r="L74" s="61"/>
    </row>
    <row r="75" spans="1:12">
      <c r="A75" s="135"/>
      <c r="B75" s="115"/>
      <c r="C75" s="115"/>
      <c r="D75" s="15"/>
      <c r="E75" s="3"/>
      <c r="F75" s="3"/>
      <c r="G75" s="73"/>
      <c r="H75" s="35">
        <f t="shared" si="4"/>
        <v>0</v>
      </c>
      <c r="I75" s="2"/>
      <c r="J75" s="2"/>
      <c r="K75" s="68"/>
      <c r="L75" s="61"/>
    </row>
    <row r="76" spans="1:12">
      <c r="A76" s="135"/>
      <c r="B76" s="115"/>
      <c r="C76" s="115"/>
      <c r="D76" s="15"/>
      <c r="E76" s="3"/>
      <c r="F76" s="3"/>
      <c r="G76" s="73"/>
      <c r="H76" s="35">
        <f t="shared" si="4"/>
        <v>0</v>
      </c>
      <c r="I76" s="2"/>
      <c r="J76" s="2"/>
      <c r="K76" s="68"/>
      <c r="L76" s="61"/>
    </row>
    <row r="77" spans="1:12">
      <c r="A77" s="135"/>
      <c r="B77" s="115"/>
      <c r="C77" s="115"/>
      <c r="E77" s="3"/>
      <c r="F77" s="3"/>
      <c r="G77" s="73"/>
      <c r="H77" s="35">
        <f>F77*G77</f>
        <v>0</v>
      </c>
      <c r="I77" s="2"/>
      <c r="J77" s="2"/>
      <c r="K77" s="68"/>
      <c r="L77" s="61"/>
    </row>
    <row r="78" spans="1:12">
      <c r="A78" s="135"/>
      <c r="B78" s="115"/>
      <c r="C78" s="115"/>
      <c r="D78" s="70"/>
      <c r="E78" s="62"/>
      <c r="F78" s="62"/>
      <c r="G78" s="71"/>
      <c r="H78" s="27">
        <f>F78*G78</f>
        <v>0</v>
      </c>
      <c r="I78" s="2"/>
      <c r="J78" s="2"/>
      <c r="K78" s="68"/>
      <c r="L78" s="61"/>
    </row>
    <row r="79" spans="1:12" ht="14" thickBot="1">
      <c r="A79" s="135"/>
      <c r="B79" s="115"/>
      <c r="C79" s="115"/>
      <c r="D79" s="70"/>
      <c r="E79" s="62"/>
      <c r="F79" s="62"/>
      <c r="G79" s="71"/>
      <c r="H79" s="27">
        <f>F79*G79</f>
        <v>0</v>
      </c>
      <c r="I79" s="2"/>
      <c r="J79" s="2"/>
      <c r="K79" s="68"/>
      <c r="L79" s="61"/>
    </row>
    <row r="80" spans="1:12" ht="15" thickTop="1" thickBot="1">
      <c r="A80" s="135"/>
      <c r="B80" s="115"/>
      <c r="C80" s="116"/>
      <c r="D80" s="46" t="s">
        <v>11</v>
      </c>
      <c r="E80" s="112"/>
      <c r="F80" s="112"/>
      <c r="G80" s="113"/>
      <c r="H80" s="36">
        <f>SUM(H66:H76)</f>
        <v>0</v>
      </c>
      <c r="I80" s="2"/>
      <c r="J80" s="2"/>
      <c r="K80" s="68"/>
      <c r="L80" s="61"/>
    </row>
    <row r="81" spans="1:12" ht="14" thickTop="1">
      <c r="A81" s="135"/>
      <c r="B81" s="115"/>
      <c r="C81" s="114" t="s">
        <v>2</v>
      </c>
      <c r="D81" s="47" t="s">
        <v>4</v>
      </c>
      <c r="E81" s="16" t="str">
        <f>ТО15000!E67</f>
        <v>Mobil-1 0W40</v>
      </c>
      <c r="F81" s="16">
        <f>ТО15000!F67</f>
        <v>4.9000000000000004</v>
      </c>
      <c r="G81" s="79">
        <f>ТО15000!G67</f>
        <v>711.46</v>
      </c>
      <c r="H81" s="35">
        <f>F81*G81</f>
        <v>3486.1540000000005</v>
      </c>
      <c r="I81" s="2"/>
      <c r="J81" s="2"/>
      <c r="K81" s="68"/>
      <c r="L81" s="61"/>
    </row>
    <row r="82" spans="1:12">
      <c r="A82" s="135"/>
      <c r="B82" s="115"/>
      <c r="C82" s="115"/>
      <c r="D82" s="15" t="s">
        <v>7</v>
      </c>
      <c r="E82" s="3" t="str">
        <f>ТО15000!E68</f>
        <v>MD352626</v>
      </c>
      <c r="F82" s="3">
        <f>ТО15000!F68</f>
        <v>1</v>
      </c>
      <c r="G82" s="73">
        <f>ТО15000!G68</f>
        <v>753</v>
      </c>
      <c r="H82" s="35">
        <f t="shared" ref="H82:H94" si="5">F82*G82</f>
        <v>753</v>
      </c>
      <c r="I82" s="2"/>
      <c r="J82" s="2"/>
      <c r="K82" s="68"/>
      <c r="L82" s="61"/>
    </row>
    <row r="83" spans="1:12">
      <c r="A83" s="135"/>
      <c r="B83" s="115"/>
      <c r="C83" s="115"/>
      <c r="D83" s="15" t="s">
        <v>8</v>
      </c>
      <c r="E83" s="3" t="str">
        <f>ТО15000!E69</f>
        <v>7803A028</v>
      </c>
      <c r="F83" s="3">
        <f>ТО15000!F69</f>
        <v>1</v>
      </c>
      <c r="G83" s="73">
        <f>ТО15000!G69</f>
        <v>1310</v>
      </c>
      <c r="H83" s="35">
        <f t="shared" si="5"/>
        <v>1310</v>
      </c>
      <c r="I83" s="2"/>
      <c r="J83" s="2"/>
      <c r="K83" s="68"/>
      <c r="L83" s="61"/>
    </row>
    <row r="84" spans="1:12">
      <c r="A84" s="135"/>
      <c r="B84" s="115"/>
      <c r="C84" s="115"/>
      <c r="D84" s="17" t="s">
        <v>29</v>
      </c>
      <c r="E84" s="3" t="str">
        <f>ТО90000!E70</f>
        <v>MD358549</v>
      </c>
      <c r="F84" s="3">
        <f>ТО90000!F70</f>
        <v>1</v>
      </c>
      <c r="G84" s="73">
        <f>ТО90000!G70</f>
        <v>6725</v>
      </c>
      <c r="H84" s="35">
        <f t="shared" si="5"/>
        <v>6725</v>
      </c>
      <c r="I84" s="2"/>
      <c r="J84" s="2"/>
      <c r="K84" s="68"/>
      <c r="L84" s="61"/>
    </row>
    <row r="85" spans="1:12">
      <c r="A85" s="135"/>
      <c r="B85" s="115"/>
      <c r="C85" s="115"/>
      <c r="D85" s="17" t="s">
        <v>20</v>
      </c>
      <c r="E85" s="3" t="str">
        <f>ТО60000!E67</f>
        <v>1822A002</v>
      </c>
      <c r="F85" s="3">
        <f>ТО60000!F67</f>
        <v>6</v>
      </c>
      <c r="G85" s="73">
        <f>ТО60000!G67</f>
        <v>1099</v>
      </c>
      <c r="H85" s="35">
        <f t="shared" si="5"/>
        <v>6594</v>
      </c>
      <c r="I85" s="2"/>
      <c r="J85" s="2"/>
      <c r="K85" s="68"/>
      <c r="L85" s="61"/>
    </row>
    <row r="86" spans="1:12">
      <c r="A86" s="135"/>
      <c r="B86" s="115"/>
      <c r="C86" s="115"/>
      <c r="D86" s="17" t="s">
        <v>27</v>
      </c>
      <c r="E86" s="3" t="str">
        <f>ТО60000!E68</f>
        <v>Antifreeze Extra</v>
      </c>
      <c r="F86" s="3">
        <f>ТО60000!F68</f>
        <v>11</v>
      </c>
      <c r="G86" s="73">
        <f>ТО60000!G68</f>
        <v>332</v>
      </c>
      <c r="H86" s="35">
        <f t="shared" si="5"/>
        <v>3652</v>
      </c>
      <c r="I86" s="2"/>
      <c r="J86" s="2"/>
      <c r="K86" s="68"/>
      <c r="L86" s="61"/>
    </row>
    <row r="87" spans="1:12" ht="26">
      <c r="A87" s="135"/>
      <c r="B87" s="115"/>
      <c r="C87" s="115"/>
      <c r="D87" s="17" t="s">
        <v>69</v>
      </c>
      <c r="E87" s="3" t="str">
        <f>ТО30000!E65</f>
        <v>Mobil DOT4</v>
      </c>
      <c r="F87" s="3">
        <f>ТО30000!F65</f>
        <v>1</v>
      </c>
      <c r="G87" s="73">
        <f>ТО30000!G65</f>
        <v>275</v>
      </c>
      <c r="H87" s="35">
        <f t="shared" si="5"/>
        <v>275</v>
      </c>
      <c r="I87" s="2"/>
      <c r="J87" s="2"/>
      <c r="K87" s="68"/>
      <c r="L87" s="61"/>
    </row>
    <row r="88" spans="1:12">
      <c r="A88" s="135"/>
      <c r="B88" s="115"/>
      <c r="C88" s="115"/>
      <c r="D88" s="17" t="s">
        <v>22</v>
      </c>
      <c r="E88" s="3" t="str">
        <f>ТО30000!E66</f>
        <v>MR571476</v>
      </c>
      <c r="F88" s="3">
        <f>ТО30000!F66</f>
        <v>1</v>
      </c>
      <c r="G88" s="73">
        <f>ТО30000!G66</f>
        <v>2159</v>
      </c>
      <c r="H88" s="35">
        <f t="shared" si="5"/>
        <v>2159</v>
      </c>
      <c r="I88" s="2"/>
      <c r="J88" s="2"/>
      <c r="K88" s="68"/>
      <c r="L88" s="61"/>
    </row>
    <row r="89" spans="1:12">
      <c r="A89" s="135"/>
      <c r="B89" s="115"/>
      <c r="C89" s="115"/>
      <c r="D89" s="17" t="s">
        <v>25</v>
      </c>
      <c r="E89" s="3" t="str">
        <f>ТО90000!E73</f>
        <v>BP ATF SP-III</v>
      </c>
      <c r="F89" s="3">
        <f>ТО90000!F73</f>
        <v>9.6999999999999993</v>
      </c>
      <c r="G89" s="73">
        <f>ТО90000!G73</f>
        <v>419.3</v>
      </c>
      <c r="H89" s="35">
        <f t="shared" si="5"/>
        <v>4067.21</v>
      </c>
      <c r="I89" s="2"/>
      <c r="J89" s="2"/>
      <c r="K89" s="68"/>
      <c r="L89" s="61"/>
    </row>
    <row r="90" spans="1:12">
      <c r="A90" s="135"/>
      <c r="B90" s="115"/>
      <c r="C90" s="115"/>
      <c r="D90" s="15" t="s">
        <v>24</v>
      </c>
      <c r="E90" s="3" t="str">
        <f>ТО45000!E63</f>
        <v>Mobilube 1-SHC 75W90</v>
      </c>
      <c r="F90" s="3">
        <f>ТО45000!F63</f>
        <v>2.8</v>
      </c>
      <c r="G90" s="73">
        <f>ТО45000!G63</f>
        <v>648.33000000000004</v>
      </c>
      <c r="H90" s="35">
        <f t="shared" si="5"/>
        <v>1815.3240000000001</v>
      </c>
      <c r="I90" s="2"/>
      <c r="J90" s="2"/>
      <c r="K90" s="68"/>
      <c r="L90" s="61"/>
    </row>
    <row r="91" spans="1:12">
      <c r="A91" s="135"/>
      <c r="B91" s="115"/>
      <c r="C91" s="115"/>
      <c r="D91" s="15" t="s">
        <v>47</v>
      </c>
      <c r="E91" s="3" t="str">
        <f>ТО90000!E75</f>
        <v>Mobilube 1-SHC 75W90</v>
      </c>
      <c r="F91" s="3">
        <f>ТО90000!F75</f>
        <v>1.1499999999999999</v>
      </c>
      <c r="G91" s="73">
        <f>ТО90000!G75</f>
        <v>648.33000000000004</v>
      </c>
      <c r="H91" s="35">
        <f t="shared" si="5"/>
        <v>745.57949999999994</v>
      </c>
      <c r="I91" s="2"/>
      <c r="J91" s="2"/>
      <c r="K91" s="68"/>
      <c r="L91" s="61"/>
    </row>
    <row r="92" spans="1:12">
      <c r="A92" s="135"/>
      <c r="B92" s="115"/>
      <c r="C92" s="115"/>
      <c r="D92" s="48" t="s">
        <v>46</v>
      </c>
      <c r="E92" s="3" t="str">
        <f>ТО45000!E64</f>
        <v>Mobilube 1-SHC 75W90</v>
      </c>
      <c r="F92" s="3">
        <f>ТО45000!F64</f>
        <v>1.6</v>
      </c>
      <c r="G92" s="73">
        <f>ТО45000!G64</f>
        <v>648.33000000000004</v>
      </c>
      <c r="H92" s="35">
        <f t="shared" si="5"/>
        <v>1037.3280000000002</v>
      </c>
      <c r="I92" s="2"/>
      <c r="J92" s="2"/>
      <c r="K92" s="68"/>
      <c r="L92" s="61"/>
    </row>
    <row r="93" spans="1:12" ht="26">
      <c r="A93" s="135"/>
      <c r="B93" s="115"/>
      <c r="C93" s="115"/>
      <c r="D93" s="70" t="s">
        <v>79</v>
      </c>
      <c r="E93" s="62" t="str">
        <f>[2]Запчасти!$B$160</f>
        <v>MR561584</v>
      </c>
      <c r="F93" s="62">
        <v>1</v>
      </c>
      <c r="G93" s="71">
        <f>[2]Запчасти!$C$160</f>
        <v>523</v>
      </c>
      <c r="H93" s="35">
        <f t="shared" si="5"/>
        <v>523</v>
      </c>
      <c r="I93" s="2"/>
      <c r="J93" s="2"/>
      <c r="K93" s="68"/>
      <c r="L93" s="61"/>
    </row>
    <row r="94" spans="1:12" ht="14" thickBot="1">
      <c r="A94" s="135"/>
      <c r="B94" s="115"/>
      <c r="C94" s="115"/>
      <c r="D94" s="70"/>
      <c r="E94" s="62"/>
      <c r="F94" s="62"/>
      <c r="G94" s="71"/>
      <c r="H94" s="35">
        <f t="shared" si="5"/>
        <v>0</v>
      </c>
      <c r="I94" s="2"/>
      <c r="J94" s="2"/>
      <c r="K94" s="68"/>
      <c r="L94" s="61"/>
    </row>
    <row r="95" spans="1:12" ht="15" thickTop="1" thickBot="1">
      <c r="A95" s="136"/>
      <c r="B95" s="122"/>
      <c r="C95" s="122"/>
      <c r="D95" s="44" t="s">
        <v>11</v>
      </c>
      <c r="E95" s="119"/>
      <c r="F95" s="119"/>
      <c r="G95" s="120"/>
      <c r="H95" s="36">
        <f>SUM(H81:H91)</f>
        <v>31582.267500000002</v>
      </c>
      <c r="I95" s="56"/>
      <c r="J95" s="56"/>
      <c r="K95" s="82"/>
      <c r="L95" s="57"/>
    </row>
    <row r="96" spans="1:12" ht="15" thickTop="1" thickBot="1">
      <c r="A96" s="139" t="s">
        <v>76</v>
      </c>
      <c r="B96" s="141" t="str">
        <f>B12</f>
        <v>3,2 DI-D</v>
      </c>
      <c r="C96" s="8" t="s">
        <v>1</v>
      </c>
      <c r="D96" s="121"/>
      <c r="E96" s="121"/>
      <c r="F96" s="121"/>
      <c r="G96" s="121"/>
      <c r="H96" s="37">
        <f>H23+G3</f>
        <v>33142.387500000004</v>
      </c>
    </row>
    <row r="97" spans="1:8" ht="15" thickTop="1" thickBot="1">
      <c r="A97" s="139"/>
      <c r="B97" s="142"/>
      <c r="C97" s="9" t="s">
        <v>2</v>
      </c>
      <c r="D97" s="117"/>
      <c r="E97" s="117"/>
      <c r="F97" s="117"/>
      <c r="G97" s="117"/>
      <c r="H97" s="37">
        <f>H35+G4</f>
        <v>35884.641499999998</v>
      </c>
    </row>
    <row r="98" spans="1:8" ht="15" thickTop="1" thickBot="1">
      <c r="A98" s="139"/>
      <c r="B98" s="177">
        <v>3</v>
      </c>
      <c r="C98" s="9" t="s">
        <v>1</v>
      </c>
      <c r="D98" s="83"/>
      <c r="E98" s="83"/>
      <c r="F98" s="83"/>
      <c r="G98" s="83"/>
      <c r="H98" s="37">
        <f>H50+G5</f>
        <v>51471.241500000004</v>
      </c>
    </row>
    <row r="99" spans="1:8" ht="15" thickTop="1" thickBot="1">
      <c r="A99" s="139"/>
      <c r="B99" s="178"/>
      <c r="C99" s="9" t="s">
        <v>2</v>
      </c>
      <c r="D99" s="83"/>
      <c r="E99" s="83"/>
      <c r="F99" s="83"/>
      <c r="G99" s="83"/>
      <c r="H99" s="37">
        <f>H65+G6</f>
        <v>53463.795500000007</v>
      </c>
    </row>
    <row r="100" spans="1:8" ht="15" thickTop="1" thickBot="1">
      <c r="A100" s="139"/>
      <c r="B100" s="142" t="str">
        <f>B66</f>
        <v>3,8 MIVEC</v>
      </c>
      <c r="C100" s="9" t="s">
        <v>1</v>
      </c>
      <c r="D100" s="117"/>
      <c r="E100" s="117"/>
      <c r="F100" s="117"/>
      <c r="G100" s="117"/>
      <c r="H100" s="37"/>
    </row>
    <row r="101" spans="1:8" ht="15" thickTop="1" thickBot="1">
      <c r="A101" s="140"/>
      <c r="B101" s="143"/>
      <c r="C101" s="10" t="s">
        <v>2</v>
      </c>
      <c r="D101" s="118"/>
      <c r="E101" s="118"/>
      <c r="F101" s="118"/>
      <c r="G101" s="118"/>
      <c r="H101" s="37">
        <f>H95+G8</f>
        <v>49824.967499999999</v>
      </c>
    </row>
    <row r="102" spans="1:8" ht="16.5" customHeight="1" thickTop="1" thickBot="1">
      <c r="A102" s="123" t="s">
        <v>78</v>
      </c>
      <c r="B102" s="125" t="str">
        <f>B96</f>
        <v>3,2 DI-D</v>
      </c>
      <c r="C102" s="11" t="s">
        <v>1</v>
      </c>
      <c r="D102" s="127"/>
      <c r="E102" s="127"/>
      <c r="F102" s="127"/>
      <c r="G102" s="127"/>
      <c r="H102" s="38">
        <f>H96+G10</f>
        <v>34391.887500000004</v>
      </c>
    </row>
    <row r="103" spans="1:8" ht="17.25" customHeight="1" thickTop="1" thickBot="1">
      <c r="A103" s="123"/>
      <c r="B103" s="126"/>
      <c r="C103" s="12" t="s">
        <v>2</v>
      </c>
      <c r="D103" s="128"/>
      <c r="E103" s="128"/>
      <c r="F103" s="128"/>
      <c r="G103" s="128"/>
      <c r="H103" s="38">
        <f>H97+G10</f>
        <v>37134.141499999998</v>
      </c>
    </row>
    <row r="104" spans="1:8" ht="17.25" customHeight="1" thickTop="1" thickBot="1">
      <c r="A104" s="123"/>
      <c r="B104" s="131">
        <v>3</v>
      </c>
      <c r="C104" s="12" t="s">
        <v>1</v>
      </c>
      <c r="D104" s="128"/>
      <c r="E104" s="128"/>
      <c r="F104" s="128"/>
      <c r="G104" s="172"/>
      <c r="H104" s="38">
        <f>H98+G10</f>
        <v>52720.741500000004</v>
      </c>
    </row>
    <row r="105" spans="1:8" ht="17.25" customHeight="1" thickTop="1" thickBot="1">
      <c r="A105" s="123"/>
      <c r="B105" s="132"/>
      <c r="C105" s="12" t="s">
        <v>2</v>
      </c>
      <c r="D105" s="128"/>
      <c r="E105" s="128"/>
      <c r="F105" s="128"/>
      <c r="G105" s="172"/>
      <c r="H105" s="38">
        <f>H99+G10</f>
        <v>54713.295500000007</v>
      </c>
    </row>
    <row r="106" spans="1:8" ht="17.25" customHeight="1" thickTop="1" thickBot="1">
      <c r="A106" s="123"/>
      <c r="B106" s="126" t="str">
        <f>B100</f>
        <v>3,8 MIVEC</v>
      </c>
      <c r="C106" s="12" t="s">
        <v>1</v>
      </c>
      <c r="D106" s="128"/>
      <c r="E106" s="128"/>
      <c r="F106" s="128"/>
      <c r="G106" s="128"/>
      <c r="H106" s="38"/>
    </row>
    <row r="107" spans="1:8" ht="17.25" customHeight="1" thickTop="1" thickBot="1">
      <c r="A107" s="124"/>
      <c r="B107" s="129"/>
      <c r="C107" s="13" t="s">
        <v>2</v>
      </c>
      <c r="D107" s="130"/>
      <c r="E107" s="130"/>
      <c r="F107" s="130"/>
      <c r="G107" s="130"/>
      <c r="H107" s="38">
        <f>H101+G10</f>
        <v>51074.467499999999</v>
      </c>
    </row>
    <row r="108" spans="1:8" ht="21" customHeight="1" thickTop="1" thickBot="1">
      <c r="A108" s="139" t="s">
        <v>77</v>
      </c>
      <c r="B108" s="141" t="str">
        <f>B102</f>
        <v>3,2 DI-D</v>
      </c>
      <c r="C108" s="8" t="s">
        <v>1</v>
      </c>
      <c r="D108" s="121"/>
      <c r="E108" s="121"/>
      <c r="F108" s="121"/>
      <c r="G108" s="196"/>
      <c r="H108" s="37">
        <f>H102</f>
        <v>34391.887500000004</v>
      </c>
    </row>
    <row r="109" spans="1:8" ht="18" customHeight="1" thickTop="1" thickBot="1">
      <c r="A109" s="139"/>
      <c r="B109" s="142"/>
      <c r="C109" s="9" t="s">
        <v>2</v>
      </c>
      <c r="D109" s="197"/>
      <c r="E109" s="197"/>
      <c r="F109" s="197"/>
      <c r="G109" s="198"/>
      <c r="H109" s="37">
        <f>H103</f>
        <v>37134.141499999998</v>
      </c>
    </row>
    <row r="110" spans="1:8" ht="18" customHeight="1" thickTop="1" thickBot="1">
      <c r="A110" s="139"/>
      <c r="B110" s="177">
        <v>3</v>
      </c>
      <c r="C110" s="9" t="s">
        <v>1</v>
      </c>
      <c r="D110" s="87"/>
      <c r="E110" s="87"/>
      <c r="F110" s="87"/>
      <c r="G110" s="87"/>
      <c r="H110" s="37">
        <f>H104+K42+G9</f>
        <v>66028.241500000004</v>
      </c>
    </row>
    <row r="111" spans="1:8" ht="18" customHeight="1" thickTop="1" thickBot="1">
      <c r="A111" s="139"/>
      <c r="B111" s="178"/>
      <c r="C111" s="9" t="s">
        <v>2</v>
      </c>
      <c r="D111" s="87"/>
      <c r="E111" s="87"/>
      <c r="F111" s="87"/>
      <c r="G111" s="87"/>
      <c r="H111" s="37">
        <f>H105+K42+G9</f>
        <v>68020.795500000007</v>
      </c>
    </row>
    <row r="112" spans="1:8" ht="17.25" customHeight="1" thickTop="1" thickBot="1">
      <c r="A112" s="139"/>
      <c r="B112" s="142" t="str">
        <f>B106</f>
        <v>3,8 MIVEC</v>
      </c>
      <c r="C112" s="9" t="s">
        <v>1</v>
      </c>
      <c r="D112" s="117"/>
      <c r="E112" s="117"/>
      <c r="F112" s="117"/>
      <c r="G112" s="117"/>
      <c r="H112" s="37"/>
    </row>
    <row r="113" spans="1:8" ht="18" customHeight="1" thickTop="1" thickBot="1">
      <c r="A113" s="140"/>
      <c r="B113" s="143"/>
      <c r="C113" s="10" t="s">
        <v>2</v>
      </c>
      <c r="D113" s="118"/>
      <c r="E113" s="118"/>
      <c r="F113" s="118"/>
      <c r="G113" s="118"/>
      <c r="H113" s="37">
        <f>H107+K72+G9</f>
        <v>64381.967499999999</v>
      </c>
    </row>
    <row r="114" spans="1:8" ht="14" thickTop="1"/>
  </sheetData>
  <mergeCells count="62">
    <mergeCell ref="D104:G104"/>
    <mergeCell ref="D105:G105"/>
    <mergeCell ref="G7:H7"/>
    <mergeCell ref="G8:H8"/>
    <mergeCell ref="C36:C50"/>
    <mergeCell ref="C51:C65"/>
    <mergeCell ref="G9:H9"/>
    <mergeCell ref="G10:H10"/>
    <mergeCell ref="B98:B99"/>
    <mergeCell ref="A1:C1"/>
    <mergeCell ref="D1:H1"/>
    <mergeCell ref="A2:C2"/>
    <mergeCell ref="G2:H2"/>
    <mergeCell ref="E2:F2"/>
    <mergeCell ref="A3:A8"/>
    <mergeCell ref="B3:B4"/>
    <mergeCell ref="B7:B8"/>
    <mergeCell ref="G3:H3"/>
    <mergeCell ref="G4:H4"/>
    <mergeCell ref="E3:F8"/>
    <mergeCell ref="B5:B6"/>
    <mergeCell ref="G5:H5"/>
    <mergeCell ref="G6:H6"/>
    <mergeCell ref="A9:A10"/>
    <mergeCell ref="B10:C10"/>
    <mergeCell ref="E23:G23"/>
    <mergeCell ref="E35:G35"/>
    <mergeCell ref="A12:A95"/>
    <mergeCell ref="B12:B35"/>
    <mergeCell ref="C12:C23"/>
    <mergeCell ref="C24:C35"/>
    <mergeCell ref="C66:C80"/>
    <mergeCell ref="C81:C95"/>
    <mergeCell ref="E80:G80"/>
    <mergeCell ref="E95:G95"/>
    <mergeCell ref="B66:B95"/>
    <mergeCell ref="E9:F9"/>
    <mergeCell ref="E10:F10"/>
    <mergeCell ref="B36:B65"/>
    <mergeCell ref="A96:A101"/>
    <mergeCell ref="B96:B97"/>
    <mergeCell ref="D96:G96"/>
    <mergeCell ref="D97:G97"/>
    <mergeCell ref="B100:B101"/>
    <mergeCell ref="D100:G100"/>
    <mergeCell ref="D101:G101"/>
    <mergeCell ref="B110:B111"/>
    <mergeCell ref="B106:B107"/>
    <mergeCell ref="D106:G106"/>
    <mergeCell ref="D107:G107"/>
    <mergeCell ref="A102:A107"/>
    <mergeCell ref="B102:B103"/>
    <mergeCell ref="D102:G102"/>
    <mergeCell ref="D103:G103"/>
    <mergeCell ref="A108:A113"/>
    <mergeCell ref="B108:B109"/>
    <mergeCell ref="D108:G108"/>
    <mergeCell ref="D109:G109"/>
    <mergeCell ref="B112:B113"/>
    <mergeCell ref="D112:G112"/>
    <mergeCell ref="D113:G113"/>
    <mergeCell ref="B104:B105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workbookViewId="0">
      <selection activeCell="J4" sqref="J4"/>
    </sheetView>
  </sheetViews>
  <sheetFormatPr baseColWidth="10" defaultColWidth="8.7109375" defaultRowHeight="13" x14ac:dyDescent="0"/>
  <cols>
    <col min="1" max="1" width="20.42578125" style="1" customWidth="1"/>
    <col min="2" max="2" width="10.28515625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38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ТО180000!B3</f>
        <v>3,2 DI-D</v>
      </c>
      <c r="C3" s="6" t="s">
        <v>1</v>
      </c>
      <c r="D3" s="42">
        <v>1.9</v>
      </c>
      <c r="E3" s="181">
        <f>[1]Лист1!$B$5</f>
        <v>2499</v>
      </c>
      <c r="F3" s="182"/>
      <c r="G3" s="160">
        <f>D3*E3</f>
        <v>4748.0999999999995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1.9</v>
      </c>
      <c r="E4" s="183"/>
      <c r="F4" s="184"/>
      <c r="G4" s="160">
        <f>D4*E3</f>
        <v>4748.0999999999995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1.6</v>
      </c>
      <c r="E5" s="183"/>
      <c r="F5" s="184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83"/>
      <c r="F6" s="184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ТО180000!B7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1.6</v>
      </c>
      <c r="E8" s="185"/>
      <c r="F8" s="186"/>
      <c r="G8" s="162">
        <f>D8*E3</f>
        <v>3998.4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35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35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35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35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191"/>
      <c r="F22" s="191"/>
      <c r="G22" s="192"/>
      <c r="H22" s="36">
        <f>SUM(H12:H21)</f>
        <v>8804.6</v>
      </c>
    </row>
    <row r="23" spans="1:8" ht="14" thickTop="1">
      <c r="A23" s="144"/>
      <c r="B23" s="135"/>
      <c r="C23" s="115" t="s">
        <v>2</v>
      </c>
      <c r="D23" s="15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44"/>
      <c r="B24" s="135"/>
      <c r="C24" s="115"/>
      <c r="D24" s="15" t="s">
        <v>7</v>
      </c>
      <c r="E24" s="3" t="s">
        <v>63</v>
      </c>
      <c r="F24" s="3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44"/>
      <c r="B25" s="135"/>
      <c r="C25" s="115"/>
      <c r="D25" s="15" t="s">
        <v>8</v>
      </c>
      <c r="E25" s="3" t="s">
        <v>65</v>
      </c>
      <c r="F25" s="3">
        <v>1</v>
      </c>
      <c r="G25" s="71">
        <f>[2]Запчасти!$C$149</f>
        <v>1310</v>
      </c>
      <c r="H25" s="35">
        <f t="shared" si="1"/>
        <v>1310</v>
      </c>
    </row>
    <row r="26" spans="1:8">
      <c r="A26" s="144"/>
      <c r="B26" s="135"/>
      <c r="C26" s="115"/>
      <c r="D26" s="17" t="s">
        <v>61</v>
      </c>
      <c r="E26" s="3" t="s">
        <v>66</v>
      </c>
      <c r="F26" s="3">
        <v>1</v>
      </c>
      <c r="G26" s="71">
        <f>[2]Запчасти!$C$157</f>
        <v>1782</v>
      </c>
      <c r="H26" s="35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35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35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35">
        <f t="shared" si="1"/>
        <v>0</v>
      </c>
    </row>
    <row r="33" spans="1:8" ht="15" thickTop="1" thickBot="1">
      <c r="A33" s="144"/>
      <c r="B33" s="136"/>
      <c r="C33" s="115"/>
      <c r="D33" s="46" t="s">
        <v>11</v>
      </c>
      <c r="E33" s="191"/>
      <c r="F33" s="191"/>
      <c r="G33" s="192"/>
      <c r="H33" s="36">
        <f>SUM(H23:H32)</f>
        <v>8804.6</v>
      </c>
    </row>
    <row r="34" spans="1:8" ht="14" thickTop="1">
      <c r="A34" s="144"/>
      <c r="B34" s="201">
        <v>3</v>
      </c>
      <c r="C34" s="114" t="s">
        <v>1</v>
      </c>
      <c r="D34" s="92" t="s">
        <v>4</v>
      </c>
      <c r="E34" s="69" t="str">
        <f>'[2]Масла и технические жидкости'!$B$5</f>
        <v>Mobil-1 0W40</v>
      </c>
      <c r="F34" s="69">
        <v>4.9000000000000004</v>
      </c>
      <c r="G34" s="78">
        <f>'[2]Масла и технические жидкости'!$C$5</f>
        <v>711.46</v>
      </c>
      <c r="H34" s="35">
        <f>F34*G34</f>
        <v>3486.1540000000005</v>
      </c>
    </row>
    <row r="35" spans="1:8">
      <c r="A35" s="144"/>
      <c r="B35" s="201"/>
      <c r="C35" s="115"/>
      <c r="D35" s="70" t="s">
        <v>7</v>
      </c>
      <c r="E35" s="62" t="str">
        <f>[2]Запчасти!$B$148</f>
        <v>MD352626</v>
      </c>
      <c r="F35" s="62">
        <v>1</v>
      </c>
      <c r="G35" s="71">
        <f>[2]Запчасти!$C$148</f>
        <v>753</v>
      </c>
      <c r="H35" s="35">
        <f t="shared" ref="H35:H43" si="2">F35*G35</f>
        <v>753</v>
      </c>
    </row>
    <row r="36" spans="1:8">
      <c r="A36" s="144"/>
      <c r="B36" s="201"/>
      <c r="C36" s="115"/>
      <c r="D36" s="70" t="s">
        <v>8</v>
      </c>
      <c r="E36" s="62" t="str">
        <f>[2]Запчасти!$B$149</f>
        <v>7803A028</v>
      </c>
      <c r="F36" s="62">
        <v>1</v>
      </c>
      <c r="G36" s="71">
        <f>[2]Запчасти!$C$149</f>
        <v>1310</v>
      </c>
      <c r="H36" s="35">
        <f t="shared" si="2"/>
        <v>1310</v>
      </c>
    </row>
    <row r="37" spans="1:8">
      <c r="A37" s="144"/>
      <c r="B37" s="201"/>
      <c r="C37" s="115"/>
      <c r="D37" s="15"/>
      <c r="E37" s="3"/>
      <c r="F37" s="3"/>
      <c r="G37" s="3"/>
      <c r="H37" s="35">
        <f t="shared" si="2"/>
        <v>0</v>
      </c>
    </row>
    <row r="38" spans="1:8">
      <c r="A38" s="144"/>
      <c r="B38" s="201"/>
      <c r="C38" s="115"/>
      <c r="D38" s="15"/>
      <c r="E38" s="3"/>
      <c r="F38" s="3"/>
      <c r="G38" s="3"/>
      <c r="H38" s="35">
        <f t="shared" si="2"/>
        <v>0</v>
      </c>
    </row>
    <row r="39" spans="1:8">
      <c r="A39" s="144"/>
      <c r="B39" s="201"/>
      <c r="C39" s="115"/>
      <c r="D39" s="15"/>
      <c r="E39" s="3"/>
      <c r="F39" s="3"/>
      <c r="G39" s="3"/>
      <c r="H39" s="35">
        <f t="shared" si="2"/>
        <v>0</v>
      </c>
    </row>
    <row r="40" spans="1:8">
      <c r="A40" s="144"/>
      <c r="B40" s="201"/>
      <c r="C40" s="115"/>
      <c r="D40" s="15"/>
      <c r="E40" s="3"/>
      <c r="F40" s="3"/>
      <c r="G40" s="3"/>
      <c r="H40" s="35">
        <f t="shared" si="2"/>
        <v>0</v>
      </c>
    </row>
    <row r="41" spans="1:8">
      <c r="A41" s="144"/>
      <c r="B41" s="201"/>
      <c r="C41" s="115"/>
      <c r="D41" s="15"/>
      <c r="E41" s="3"/>
      <c r="F41" s="3"/>
      <c r="G41" s="3"/>
      <c r="H41" s="35">
        <f t="shared" si="2"/>
        <v>0</v>
      </c>
    </row>
    <row r="42" spans="1:8">
      <c r="A42" s="144"/>
      <c r="B42" s="201"/>
      <c r="C42" s="115"/>
      <c r="D42" s="15"/>
      <c r="E42" s="3"/>
      <c r="F42" s="3"/>
      <c r="G42" s="3"/>
      <c r="H42" s="35">
        <f t="shared" si="2"/>
        <v>0</v>
      </c>
    </row>
    <row r="43" spans="1:8" ht="14" thickBot="1">
      <c r="A43" s="144"/>
      <c r="B43" s="201"/>
      <c r="C43" s="115"/>
      <c r="D43" s="15"/>
      <c r="E43" s="3"/>
      <c r="F43" s="3"/>
      <c r="G43" s="3"/>
      <c r="H43" s="35">
        <f t="shared" si="2"/>
        <v>0</v>
      </c>
    </row>
    <row r="44" spans="1:8" ht="15" thickTop="1" thickBot="1">
      <c r="A44" s="144"/>
      <c r="B44" s="201"/>
      <c r="C44" s="116"/>
      <c r="D44" s="46" t="s">
        <v>11</v>
      </c>
      <c r="E44" s="85"/>
      <c r="F44" s="85"/>
      <c r="G44" s="85"/>
      <c r="H44" s="36">
        <f>SUM(H34:H43)</f>
        <v>5549.1540000000005</v>
      </c>
    </row>
    <row r="45" spans="1:8" ht="14" thickTop="1">
      <c r="A45" s="144"/>
      <c r="B45" s="201"/>
      <c r="C45" s="115" t="s">
        <v>2</v>
      </c>
      <c r="D45" s="15" t="s">
        <v>4</v>
      </c>
      <c r="E45" s="16" t="s">
        <v>73</v>
      </c>
      <c r="F45" s="2">
        <v>4.9000000000000004</v>
      </c>
      <c r="G45" s="2">
        <f>'[2]Масла и технические жидкости'!$C$5</f>
        <v>711.46</v>
      </c>
      <c r="H45" s="35">
        <f>F45*G45</f>
        <v>3486.1540000000005</v>
      </c>
    </row>
    <row r="46" spans="1:8">
      <c r="A46" s="144"/>
      <c r="B46" s="201"/>
      <c r="C46" s="115"/>
      <c r="D46" s="15" t="s">
        <v>7</v>
      </c>
      <c r="E46" s="2" t="str">
        <f>E35</f>
        <v>MD352626</v>
      </c>
      <c r="F46" s="2">
        <v>1</v>
      </c>
      <c r="G46" s="68">
        <f>G35</f>
        <v>753</v>
      </c>
      <c r="H46" s="35">
        <f t="shared" ref="H46:H54" si="3">F46*G46</f>
        <v>753</v>
      </c>
    </row>
    <row r="47" spans="1:8">
      <c r="A47" s="144"/>
      <c r="B47" s="201"/>
      <c r="C47" s="115"/>
      <c r="D47" s="15" t="s">
        <v>8</v>
      </c>
      <c r="E47" s="2" t="str">
        <f>E36</f>
        <v>7803A028</v>
      </c>
      <c r="F47" s="2">
        <v>1</v>
      </c>
      <c r="G47" s="68">
        <f>G36</f>
        <v>1310</v>
      </c>
      <c r="H47" s="35">
        <f t="shared" si="3"/>
        <v>1310</v>
      </c>
    </row>
    <row r="48" spans="1:8">
      <c r="A48" s="144"/>
      <c r="B48" s="201"/>
      <c r="C48" s="115"/>
      <c r="D48" s="15"/>
      <c r="E48" s="3"/>
      <c r="F48" s="3"/>
      <c r="G48" s="3"/>
      <c r="H48" s="35">
        <f t="shared" si="3"/>
        <v>0</v>
      </c>
    </row>
    <row r="49" spans="1:8">
      <c r="A49" s="144"/>
      <c r="B49" s="201"/>
      <c r="C49" s="115"/>
      <c r="D49" s="15"/>
      <c r="E49" s="3"/>
      <c r="F49" s="3"/>
      <c r="G49" s="3"/>
      <c r="H49" s="35">
        <f t="shared" si="3"/>
        <v>0</v>
      </c>
    </row>
    <row r="50" spans="1:8">
      <c r="A50" s="144"/>
      <c r="B50" s="201"/>
      <c r="C50" s="115"/>
      <c r="D50" s="15"/>
      <c r="E50" s="3"/>
      <c r="F50" s="3"/>
      <c r="G50" s="3"/>
      <c r="H50" s="35">
        <f t="shared" si="3"/>
        <v>0</v>
      </c>
    </row>
    <row r="51" spans="1:8">
      <c r="A51" s="144"/>
      <c r="B51" s="201"/>
      <c r="C51" s="115"/>
      <c r="D51" s="15"/>
      <c r="E51" s="3"/>
      <c r="F51" s="3"/>
      <c r="G51" s="3"/>
      <c r="H51" s="35">
        <f t="shared" si="3"/>
        <v>0</v>
      </c>
    </row>
    <row r="52" spans="1:8">
      <c r="A52" s="144"/>
      <c r="B52" s="201"/>
      <c r="C52" s="115"/>
      <c r="D52" s="15"/>
      <c r="E52" s="3"/>
      <c r="F52" s="3"/>
      <c r="G52" s="3"/>
      <c r="H52" s="35">
        <f t="shared" si="3"/>
        <v>0</v>
      </c>
    </row>
    <row r="53" spans="1:8">
      <c r="A53" s="144"/>
      <c r="B53" s="201"/>
      <c r="C53" s="115"/>
      <c r="D53" s="15"/>
      <c r="E53" s="3"/>
      <c r="F53" s="3"/>
      <c r="G53" s="3"/>
      <c r="H53" s="35">
        <f t="shared" si="3"/>
        <v>0</v>
      </c>
    </row>
    <row r="54" spans="1:8" ht="14" thickBot="1">
      <c r="A54" s="144"/>
      <c r="B54" s="201"/>
      <c r="C54" s="115"/>
      <c r="D54" s="15"/>
      <c r="E54" s="3"/>
      <c r="F54" s="3"/>
      <c r="G54" s="3"/>
      <c r="H54" s="35">
        <f t="shared" si="3"/>
        <v>0</v>
      </c>
    </row>
    <row r="55" spans="1:8" ht="15" thickTop="1" thickBot="1">
      <c r="A55" s="144"/>
      <c r="B55" s="202"/>
      <c r="C55" s="122"/>
      <c r="D55" s="46" t="s">
        <v>11</v>
      </c>
      <c r="E55" s="3"/>
      <c r="F55" s="3"/>
      <c r="G55" s="3"/>
      <c r="H55" s="36">
        <f>SUM(H45:H54)</f>
        <v>5549.1540000000005</v>
      </c>
    </row>
    <row r="56" spans="1:8" ht="14" thickTop="1">
      <c r="A56" s="144"/>
      <c r="B56" s="133" t="str">
        <f>B7</f>
        <v>3,8 MIVEC</v>
      </c>
      <c r="C56" s="114" t="s">
        <v>1</v>
      </c>
      <c r="D56" s="47"/>
      <c r="E56" s="16"/>
      <c r="F56" s="16"/>
      <c r="G56" s="79"/>
      <c r="H56" s="35">
        <f>F56*G56</f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35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35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35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35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35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35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35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91"/>
      <c r="F66" s="191"/>
      <c r="G66" s="192"/>
      <c r="H66" s="36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35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ТО15000!E68</f>
        <v>MD352626</v>
      </c>
      <c r="F68" s="3">
        <f>ТО15000!F68</f>
        <v>1</v>
      </c>
      <c r="G68" s="73">
        <f>ТО15000!G68</f>
        <v>753</v>
      </c>
      <c r="H68" s="35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35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35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35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35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35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35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35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35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08"/>
      <c r="F77" s="108"/>
      <c r="G77" s="134"/>
      <c r="H77" s="36">
        <f>SUM(H67:H76)</f>
        <v>5549.1540000000005</v>
      </c>
    </row>
    <row r="78" spans="1:8" ht="14.25" customHeight="1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7">
        <f>H22+G3</f>
        <v>13552.7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7">
        <f>H33+G4</f>
        <v>13552.7</v>
      </c>
    </row>
    <row r="80" spans="1:8" ht="15" thickTop="1" thickBot="1">
      <c r="A80" s="139"/>
      <c r="B80" s="177">
        <v>3</v>
      </c>
      <c r="C80" s="9" t="s">
        <v>1</v>
      </c>
      <c r="D80" s="83"/>
      <c r="E80" s="83"/>
      <c r="F80" s="83"/>
      <c r="G80" s="83"/>
      <c r="H80" s="37">
        <f>H44+G5</f>
        <v>9547.5540000000001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83"/>
      <c r="H81" s="37">
        <f>H55+G6</f>
        <v>9547.5540000000001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7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7">
        <f>H77+G8</f>
        <v>9547.5540000000001</v>
      </c>
    </row>
    <row r="84" spans="1:8" ht="13.5" customHeight="1" thickTop="1" thickBot="1">
      <c r="A84" s="123" t="s">
        <v>77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8">
        <f>H78+G9+G10</f>
        <v>18800.600000000002</v>
      </c>
    </row>
    <row r="85" spans="1:8" ht="15" thickTop="1" thickBot="1">
      <c r="A85" s="123"/>
      <c r="B85" s="126"/>
      <c r="C85" s="12" t="s">
        <v>2</v>
      </c>
      <c r="D85" s="128"/>
      <c r="E85" s="128"/>
      <c r="F85" s="128"/>
      <c r="G85" s="128"/>
      <c r="H85" s="38">
        <f>H79+G9+G10</f>
        <v>18800.600000000002</v>
      </c>
    </row>
    <row r="86" spans="1:8" ht="15" thickTop="1" thickBot="1">
      <c r="A86" s="123"/>
      <c r="B86" s="131">
        <v>3</v>
      </c>
      <c r="C86" s="12" t="s">
        <v>1</v>
      </c>
      <c r="D86" s="128"/>
      <c r="E86" s="128"/>
      <c r="F86" s="128"/>
      <c r="G86" s="172"/>
      <c r="H86" s="38">
        <f>H80+G9+G10</f>
        <v>14795.454</v>
      </c>
    </row>
    <row r="87" spans="1:8" ht="15" thickTop="1" thickBot="1">
      <c r="A87" s="123"/>
      <c r="B87" s="132"/>
      <c r="C87" s="12" t="s">
        <v>2</v>
      </c>
      <c r="D87" s="128"/>
      <c r="E87" s="128"/>
      <c r="F87" s="128"/>
      <c r="G87" s="172"/>
      <c r="H87" s="38">
        <f>H81+G9+G10</f>
        <v>14795.454</v>
      </c>
    </row>
    <row r="88" spans="1:8" ht="15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8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8">
        <f>H83+G9+G10</f>
        <v>14795.454</v>
      </c>
    </row>
    <row r="90" spans="1:8" ht="14" thickTop="1"/>
  </sheetData>
  <mergeCells count="55">
    <mergeCell ref="G9:H9"/>
    <mergeCell ref="B5:B6"/>
    <mergeCell ref="G5:H5"/>
    <mergeCell ref="G6:H6"/>
    <mergeCell ref="B34:B55"/>
    <mergeCell ref="C34:C44"/>
    <mergeCell ref="C45:C55"/>
    <mergeCell ref="G10:H10"/>
    <mergeCell ref="E22:G22"/>
    <mergeCell ref="E33:G33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E9:F9"/>
    <mergeCell ref="E10:F10"/>
    <mergeCell ref="A12:A77"/>
    <mergeCell ref="B12:B33"/>
    <mergeCell ref="C12:C22"/>
    <mergeCell ref="A9:A10"/>
    <mergeCell ref="B9:C9"/>
    <mergeCell ref="C23:C33"/>
    <mergeCell ref="B56:B77"/>
    <mergeCell ref="C56:C66"/>
    <mergeCell ref="E66:G66"/>
    <mergeCell ref="C67:C77"/>
    <mergeCell ref="E77:G77"/>
    <mergeCell ref="A84:A89"/>
    <mergeCell ref="B84:B85"/>
    <mergeCell ref="D84:G84"/>
    <mergeCell ref="D85:G85"/>
    <mergeCell ref="B88:B89"/>
    <mergeCell ref="D88:G88"/>
    <mergeCell ref="D89:G89"/>
    <mergeCell ref="B86:B87"/>
    <mergeCell ref="D86:G86"/>
    <mergeCell ref="D87:G87"/>
    <mergeCell ref="A78:A83"/>
    <mergeCell ref="B78:B79"/>
    <mergeCell ref="D78:G78"/>
    <mergeCell ref="D79:G79"/>
    <mergeCell ref="B82:B83"/>
    <mergeCell ref="D82:G82"/>
    <mergeCell ref="D83:G83"/>
    <mergeCell ref="B80:B81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workbookViewId="0">
      <selection activeCell="J4" sqref="J4"/>
    </sheetView>
  </sheetViews>
  <sheetFormatPr baseColWidth="10" defaultColWidth="8.7109375" defaultRowHeight="13" x14ac:dyDescent="0"/>
  <cols>
    <col min="1" max="1" width="20.42578125" style="1" customWidth="1"/>
    <col min="2" max="2" width="10.28515625" style="1" bestFit="1" customWidth="1"/>
    <col min="3" max="3" width="11.140625" style="1" customWidth="1"/>
    <col min="4" max="4" width="20.4257812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39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ТО195000!B3</f>
        <v>3,2 DI-D</v>
      </c>
      <c r="C3" s="6" t="s">
        <v>1</v>
      </c>
      <c r="D3" s="42">
        <v>2.9</v>
      </c>
      <c r="E3" s="181">
        <f>ТО15000!E3</f>
        <v>2499</v>
      </c>
      <c r="F3" s="182"/>
      <c r="G3" s="160">
        <f>D3*E3</f>
        <v>7247.0999999999995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2.7</v>
      </c>
      <c r="E4" s="183"/>
      <c r="F4" s="184"/>
      <c r="G4" s="160">
        <f>D4*E3</f>
        <v>6747.3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2.2000000000000002</v>
      </c>
      <c r="E5" s="183"/>
      <c r="F5" s="184"/>
      <c r="G5" s="160">
        <f>D5*E3</f>
        <v>5497.8</v>
      </c>
      <c r="H5" s="1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2.2000000000000002</v>
      </c>
      <c r="E6" s="183"/>
      <c r="F6" s="184"/>
      <c r="G6" s="160">
        <f>D6*E3</f>
        <v>5497.8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ТО195000!B7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2.2000000000000002</v>
      </c>
      <c r="E8" s="185"/>
      <c r="F8" s="186"/>
      <c r="G8" s="162">
        <f>D8*E3</f>
        <v>5497.8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/>
      <c r="C9" s="153"/>
      <c r="D9" s="15"/>
      <c r="E9" s="148"/>
      <c r="F9" s="149"/>
      <c r="G9" s="150"/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B3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35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35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35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0" si="0">F15*G15</f>
        <v>1782</v>
      </c>
    </row>
    <row r="16" spans="1:21" ht="26">
      <c r="A16" s="135"/>
      <c r="B16" s="135"/>
      <c r="C16" s="115"/>
      <c r="D16" s="15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15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 t="shared" si="0"/>
        <v>1993</v>
      </c>
    </row>
    <row r="18" spans="1:8">
      <c r="A18" s="135"/>
      <c r="B18" s="135"/>
      <c r="C18" s="115"/>
      <c r="D18" s="15"/>
      <c r="E18" s="3"/>
      <c r="F18" s="3"/>
      <c r="G18" s="73"/>
      <c r="H18" s="35">
        <f t="shared" si="0"/>
        <v>0</v>
      </c>
    </row>
    <row r="19" spans="1:8">
      <c r="A19" s="135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 ht="14" thickBot="1">
      <c r="A20" s="135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5" thickTop="1" thickBot="1">
      <c r="A21" s="135"/>
      <c r="B21" s="135"/>
      <c r="C21" s="116"/>
      <c r="D21" s="46" t="s">
        <v>11</v>
      </c>
      <c r="E21" s="112"/>
      <c r="F21" s="112"/>
      <c r="G21" s="113"/>
      <c r="H21" s="36">
        <f>SUM(H12:H20)</f>
        <v>11072.6</v>
      </c>
    </row>
    <row r="22" spans="1:8" ht="14" thickTop="1">
      <c r="A22" s="135"/>
      <c r="B22" s="135"/>
      <c r="C22" s="114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35"/>
      <c r="B23" s="13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ref="H23:H30" si="1">F23*G23</f>
        <v>858</v>
      </c>
    </row>
    <row r="24" spans="1:8">
      <c r="A24" s="135"/>
      <c r="B24" s="13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35"/>
      <c r="B25" s="13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 ht="26">
      <c r="A26" s="135"/>
      <c r="B26" s="135"/>
      <c r="C26" s="115"/>
      <c r="D26" s="15" t="s">
        <v>69</v>
      </c>
      <c r="E26" s="3" t="s">
        <v>68</v>
      </c>
      <c r="F26" s="3">
        <v>1</v>
      </c>
      <c r="G26" s="71">
        <f>'[2]Масла и технические жидкости'!$C$6</f>
        <v>275</v>
      </c>
      <c r="H26" s="35">
        <f t="shared" si="1"/>
        <v>275</v>
      </c>
    </row>
    <row r="27" spans="1:8">
      <c r="A27" s="135"/>
      <c r="B27" s="135"/>
      <c r="C27" s="115"/>
      <c r="D27" s="15" t="s">
        <v>22</v>
      </c>
      <c r="E27" s="3" t="s">
        <v>64</v>
      </c>
      <c r="F27" s="3">
        <v>1</v>
      </c>
      <c r="G27" s="71">
        <f>[2]Запчасти!$C$156</f>
        <v>1993</v>
      </c>
      <c r="H27" s="35">
        <f t="shared" si="1"/>
        <v>1993</v>
      </c>
    </row>
    <row r="28" spans="1:8">
      <c r="A28" s="135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>
      <c r="A29" s="135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4" thickBot="1">
      <c r="A30" s="135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 ht="15" thickTop="1" thickBot="1">
      <c r="A31" s="135"/>
      <c r="B31" s="136"/>
      <c r="C31" s="116"/>
      <c r="D31" s="46" t="s">
        <v>11</v>
      </c>
      <c r="E31" s="112"/>
      <c r="F31" s="112"/>
      <c r="G31" s="113"/>
      <c r="H31" s="36">
        <f>SUM(H22:H30)</f>
        <v>11072.6</v>
      </c>
    </row>
    <row r="32" spans="1:8" ht="14" thickTop="1">
      <c r="A32" s="135"/>
      <c r="B32" s="189">
        <v>3</v>
      </c>
      <c r="C32" s="114" t="s">
        <v>1</v>
      </c>
      <c r="D32" s="92" t="s">
        <v>4</v>
      </c>
      <c r="E32" s="69" t="str">
        <f>'[2]Масла и технические жидкости'!$B$5</f>
        <v>Mobil-1 0W40</v>
      </c>
      <c r="F32" s="69">
        <v>4.9000000000000004</v>
      </c>
      <c r="G32" s="78">
        <f>'[2]Масла и технические жидкости'!$C$5</f>
        <v>711.46</v>
      </c>
      <c r="H32" s="35">
        <f>F32*G32</f>
        <v>3486.1540000000005</v>
      </c>
    </row>
    <row r="33" spans="1:8">
      <c r="A33" s="135"/>
      <c r="B33" s="145"/>
      <c r="C33" s="115"/>
      <c r="D33" s="70" t="s">
        <v>7</v>
      </c>
      <c r="E33" s="62" t="str">
        <f>[2]Запчасти!$B$148</f>
        <v>MD352626</v>
      </c>
      <c r="F33" s="62">
        <v>1</v>
      </c>
      <c r="G33" s="71">
        <f>[2]Запчасти!$C$148</f>
        <v>753</v>
      </c>
      <c r="H33" s="35">
        <f t="shared" ref="H33:H40" si="2">F33*G33</f>
        <v>753</v>
      </c>
    </row>
    <row r="34" spans="1:8">
      <c r="A34" s="135"/>
      <c r="B34" s="145"/>
      <c r="C34" s="115"/>
      <c r="D34" s="70" t="s">
        <v>8</v>
      </c>
      <c r="E34" s="62" t="str">
        <f>[2]Запчасти!$B$149</f>
        <v>7803A028</v>
      </c>
      <c r="F34" s="62">
        <v>1</v>
      </c>
      <c r="G34" s="71">
        <f>[2]Запчасти!$C$149</f>
        <v>1310</v>
      </c>
      <c r="H34" s="35">
        <f t="shared" si="2"/>
        <v>1310</v>
      </c>
    </row>
    <row r="35" spans="1:8" ht="26">
      <c r="A35" s="135"/>
      <c r="B35" s="145"/>
      <c r="C35" s="115"/>
      <c r="D35" s="15" t="s">
        <v>21</v>
      </c>
      <c r="E35" s="62" t="str">
        <f>'[2]Масла и технические жидкости'!$B$6</f>
        <v>Mobil DOT4</v>
      </c>
      <c r="F35" s="62">
        <v>1</v>
      </c>
      <c r="G35" s="71">
        <f>'[2]Масла и технические жидкости'!$C$6</f>
        <v>275</v>
      </c>
      <c r="H35" s="35">
        <f t="shared" si="2"/>
        <v>275</v>
      </c>
    </row>
    <row r="36" spans="1:8">
      <c r="A36" s="135"/>
      <c r="B36" s="145"/>
      <c r="C36" s="115"/>
      <c r="D36" s="70" t="s">
        <v>22</v>
      </c>
      <c r="E36" s="62" t="str">
        <f>[2]Запчасти!$B$150</f>
        <v>MR571476</v>
      </c>
      <c r="F36" s="62">
        <v>1</v>
      </c>
      <c r="G36" s="71">
        <f>[2]Запчасти!$C$150</f>
        <v>2159</v>
      </c>
      <c r="H36" s="35">
        <f t="shared" si="2"/>
        <v>2159</v>
      </c>
    </row>
    <row r="37" spans="1:8">
      <c r="A37" s="135"/>
      <c r="B37" s="145"/>
      <c r="C37" s="115"/>
      <c r="D37" s="15"/>
      <c r="E37" s="2"/>
      <c r="F37" s="2"/>
      <c r="G37" s="2"/>
      <c r="H37" s="35">
        <f t="shared" si="2"/>
        <v>0</v>
      </c>
    </row>
    <row r="38" spans="1:8">
      <c r="A38" s="135"/>
      <c r="B38" s="145"/>
      <c r="C38" s="115"/>
      <c r="D38" s="15"/>
      <c r="E38" s="2"/>
      <c r="F38" s="2"/>
      <c r="G38" s="2"/>
      <c r="H38" s="35">
        <f t="shared" si="2"/>
        <v>0</v>
      </c>
    </row>
    <row r="39" spans="1:8">
      <c r="A39" s="135"/>
      <c r="B39" s="145"/>
      <c r="C39" s="115"/>
      <c r="D39" s="15"/>
      <c r="E39" s="2"/>
      <c r="F39" s="2"/>
      <c r="G39" s="2"/>
      <c r="H39" s="35">
        <f t="shared" si="2"/>
        <v>0</v>
      </c>
    </row>
    <row r="40" spans="1:8" ht="14" thickBot="1">
      <c r="A40" s="135"/>
      <c r="B40" s="145"/>
      <c r="C40" s="115"/>
      <c r="D40" s="15"/>
      <c r="E40" s="2"/>
      <c r="F40" s="2"/>
      <c r="G40" s="2"/>
      <c r="H40" s="35">
        <f t="shared" si="2"/>
        <v>0</v>
      </c>
    </row>
    <row r="41" spans="1:8" ht="15" thickTop="1" thickBot="1">
      <c r="A41" s="135"/>
      <c r="B41" s="145"/>
      <c r="C41" s="116"/>
      <c r="D41" s="46" t="s">
        <v>11</v>
      </c>
      <c r="E41" s="84"/>
      <c r="F41" s="84"/>
      <c r="G41" s="84"/>
      <c r="H41" s="36">
        <f>SUM(H32:H40)</f>
        <v>7983.1540000000005</v>
      </c>
    </row>
    <row r="42" spans="1:8" ht="14" thickTop="1">
      <c r="A42" s="135"/>
      <c r="B42" s="145"/>
      <c r="C42" s="114" t="s">
        <v>2</v>
      </c>
      <c r="D42" s="92" t="s">
        <v>4</v>
      </c>
      <c r="E42" s="69" t="str">
        <f>'[2]Масла и технические жидкости'!$B$5</f>
        <v>Mobil-1 0W40</v>
      </c>
      <c r="F42" s="69">
        <v>4.9000000000000004</v>
      </c>
      <c r="G42" s="78">
        <f>'[2]Масла и технические жидкости'!$C$5</f>
        <v>711.46</v>
      </c>
      <c r="H42" s="35">
        <f>F42*G42</f>
        <v>3486.1540000000005</v>
      </c>
    </row>
    <row r="43" spans="1:8">
      <c r="A43" s="135"/>
      <c r="B43" s="145"/>
      <c r="C43" s="115"/>
      <c r="D43" s="70" t="s">
        <v>7</v>
      </c>
      <c r="E43" s="62" t="str">
        <f>[2]Запчасти!$B$148</f>
        <v>MD352626</v>
      </c>
      <c r="F43" s="62">
        <v>1</v>
      </c>
      <c r="G43" s="71">
        <f>[2]Запчасти!$C$148</f>
        <v>753</v>
      </c>
      <c r="H43" s="35">
        <f t="shared" ref="H43:H50" si="3">F43*G43</f>
        <v>753</v>
      </c>
    </row>
    <row r="44" spans="1:8">
      <c r="A44" s="135"/>
      <c r="B44" s="145"/>
      <c r="C44" s="115"/>
      <c r="D44" s="70" t="s">
        <v>8</v>
      </c>
      <c r="E44" s="62" t="str">
        <f>[2]Запчасти!$B$149</f>
        <v>7803A028</v>
      </c>
      <c r="F44" s="62">
        <v>1</v>
      </c>
      <c r="G44" s="71">
        <f>[2]Запчасти!$C$149</f>
        <v>1310</v>
      </c>
      <c r="H44" s="35">
        <f t="shared" si="3"/>
        <v>1310</v>
      </c>
    </row>
    <row r="45" spans="1:8" ht="26">
      <c r="A45" s="135"/>
      <c r="B45" s="145"/>
      <c r="C45" s="115"/>
      <c r="D45" s="70" t="s">
        <v>69</v>
      </c>
      <c r="E45" s="62" t="str">
        <f>'[2]Масла и технические жидкости'!$B$6</f>
        <v>Mobil DOT4</v>
      </c>
      <c r="F45" s="62">
        <v>1</v>
      </c>
      <c r="G45" s="71">
        <f>'[2]Масла и технические жидкости'!$C$6</f>
        <v>275</v>
      </c>
      <c r="H45" s="35">
        <f t="shared" si="3"/>
        <v>275</v>
      </c>
    </row>
    <row r="46" spans="1:8">
      <c r="A46" s="135"/>
      <c r="B46" s="145"/>
      <c r="C46" s="115"/>
      <c r="D46" s="70" t="s">
        <v>22</v>
      </c>
      <c r="E46" s="62" t="str">
        <f>[2]Запчасти!$B$150</f>
        <v>MR571476</v>
      </c>
      <c r="F46" s="62">
        <v>1</v>
      </c>
      <c r="G46" s="71">
        <f>[2]Запчасти!$C$150</f>
        <v>2159</v>
      </c>
      <c r="H46" s="35">
        <f t="shared" si="3"/>
        <v>2159</v>
      </c>
    </row>
    <row r="47" spans="1:8">
      <c r="A47" s="135"/>
      <c r="B47" s="145"/>
      <c r="C47" s="115"/>
      <c r="D47" s="15"/>
      <c r="E47" s="2"/>
      <c r="F47" s="2"/>
      <c r="G47" s="2"/>
      <c r="H47" s="35">
        <f t="shared" si="3"/>
        <v>0</v>
      </c>
    </row>
    <row r="48" spans="1:8">
      <c r="A48" s="135"/>
      <c r="B48" s="145"/>
      <c r="C48" s="115"/>
      <c r="D48" s="15"/>
      <c r="E48" s="2"/>
      <c r="F48" s="2"/>
      <c r="G48" s="2"/>
      <c r="H48" s="35">
        <f t="shared" si="3"/>
        <v>0</v>
      </c>
    </row>
    <row r="49" spans="1:8">
      <c r="A49" s="135"/>
      <c r="B49" s="145"/>
      <c r="C49" s="115"/>
      <c r="D49" s="15"/>
      <c r="E49" s="2"/>
      <c r="F49" s="2"/>
      <c r="G49" s="2"/>
      <c r="H49" s="35">
        <f t="shared" si="3"/>
        <v>0</v>
      </c>
    </row>
    <row r="50" spans="1:8" ht="14" thickBot="1">
      <c r="A50" s="135"/>
      <c r="B50" s="145"/>
      <c r="C50" s="115"/>
      <c r="D50" s="15"/>
      <c r="E50" s="2"/>
      <c r="F50" s="2"/>
      <c r="G50" s="2"/>
      <c r="H50" s="35">
        <f t="shared" si="3"/>
        <v>0</v>
      </c>
    </row>
    <row r="51" spans="1:8" ht="15" thickTop="1" thickBot="1">
      <c r="A51" s="135"/>
      <c r="B51" s="190"/>
      <c r="C51" s="122"/>
      <c r="D51" s="46" t="s">
        <v>11</v>
      </c>
      <c r="E51" s="2"/>
      <c r="F51" s="2"/>
      <c r="G51" s="2"/>
      <c r="H51" s="36">
        <f>SUM(H42:H50)</f>
        <v>7983.1540000000005</v>
      </c>
    </row>
    <row r="52" spans="1:8" ht="14" thickTop="1">
      <c r="A52" s="135"/>
      <c r="B52" s="179" t="str">
        <f>B7</f>
        <v>3,8 MIVEC</v>
      </c>
      <c r="C52" s="114" t="s">
        <v>1</v>
      </c>
      <c r="D52" s="47"/>
      <c r="E52" s="16"/>
      <c r="F52" s="16"/>
      <c r="G52" s="79"/>
      <c r="H52" s="35">
        <f>F52*G52</f>
        <v>0</v>
      </c>
    </row>
    <row r="53" spans="1:8">
      <c r="A53" s="135"/>
      <c r="B53" s="115"/>
      <c r="C53" s="115"/>
      <c r="D53" s="15"/>
      <c r="E53" s="3"/>
      <c r="F53" s="3"/>
      <c r="G53" s="73"/>
      <c r="H53" s="35">
        <f t="shared" ref="H53:H60" si="4">F53*G53</f>
        <v>0</v>
      </c>
    </row>
    <row r="54" spans="1:8">
      <c r="A54" s="135"/>
      <c r="B54" s="115"/>
      <c r="C54" s="115"/>
      <c r="D54" s="15"/>
      <c r="E54" s="3"/>
      <c r="F54" s="3"/>
      <c r="G54" s="73"/>
      <c r="H54" s="35">
        <f t="shared" si="4"/>
        <v>0</v>
      </c>
    </row>
    <row r="55" spans="1:8">
      <c r="A55" s="135"/>
      <c r="B55" s="115"/>
      <c r="C55" s="115"/>
      <c r="D55" s="17"/>
      <c r="E55" s="3"/>
      <c r="F55" s="3"/>
      <c r="G55" s="73"/>
      <c r="H55" s="35">
        <f t="shared" si="4"/>
        <v>0</v>
      </c>
    </row>
    <row r="56" spans="1:8">
      <c r="A56" s="135"/>
      <c r="B56" s="115"/>
      <c r="C56" s="115"/>
      <c r="D56" s="17"/>
      <c r="E56" s="3"/>
      <c r="F56" s="3"/>
      <c r="G56" s="73"/>
      <c r="H56" s="35">
        <f t="shared" si="4"/>
        <v>0</v>
      </c>
    </row>
    <row r="57" spans="1:8">
      <c r="A57" s="135"/>
      <c r="B57" s="115"/>
      <c r="C57" s="115"/>
      <c r="D57" s="15"/>
      <c r="E57" s="3"/>
      <c r="F57" s="3"/>
      <c r="G57" s="73"/>
      <c r="H57" s="35">
        <f t="shared" si="4"/>
        <v>0</v>
      </c>
    </row>
    <row r="58" spans="1:8">
      <c r="A58" s="135"/>
      <c r="B58" s="115"/>
      <c r="C58" s="115"/>
      <c r="D58" s="15"/>
      <c r="E58" s="3"/>
      <c r="F58" s="3"/>
      <c r="G58" s="73"/>
      <c r="H58" s="35">
        <f t="shared" si="4"/>
        <v>0</v>
      </c>
    </row>
    <row r="59" spans="1:8">
      <c r="A59" s="135"/>
      <c r="B59" s="115"/>
      <c r="C59" s="115"/>
      <c r="D59" s="15"/>
      <c r="E59" s="3"/>
      <c r="F59" s="3"/>
      <c r="G59" s="73"/>
      <c r="H59" s="35">
        <f t="shared" si="4"/>
        <v>0</v>
      </c>
    </row>
    <row r="60" spans="1:8" ht="14" thickBot="1">
      <c r="A60" s="135"/>
      <c r="B60" s="115"/>
      <c r="C60" s="115"/>
      <c r="D60" s="15"/>
      <c r="E60" s="3"/>
      <c r="F60" s="3"/>
      <c r="G60" s="73"/>
      <c r="H60" s="35">
        <f t="shared" si="4"/>
        <v>0</v>
      </c>
    </row>
    <row r="61" spans="1:8" ht="15" thickTop="1" thickBot="1">
      <c r="A61" s="135"/>
      <c r="B61" s="115"/>
      <c r="C61" s="116"/>
      <c r="D61" s="46" t="s">
        <v>11</v>
      </c>
      <c r="E61" s="112"/>
      <c r="F61" s="112"/>
      <c r="G61" s="113"/>
      <c r="H61" s="36">
        <f>SUM(H52:H60)</f>
        <v>0</v>
      </c>
    </row>
    <row r="62" spans="1:8" ht="14" thickTop="1">
      <c r="A62" s="135"/>
      <c r="B62" s="115"/>
      <c r="C62" s="114" t="s">
        <v>2</v>
      </c>
      <c r="D62" s="47" t="s">
        <v>4</v>
      </c>
      <c r="E62" s="16" t="str">
        <f>ТО15000!E67</f>
        <v>Mobil-1 0W40</v>
      </c>
      <c r="F62" s="16">
        <f>ТО15000!F67</f>
        <v>4.9000000000000004</v>
      </c>
      <c r="G62" s="79">
        <f>ТО15000!G67</f>
        <v>711.46</v>
      </c>
      <c r="H62" s="35">
        <f>F62*G62</f>
        <v>3486.1540000000005</v>
      </c>
    </row>
    <row r="63" spans="1:8">
      <c r="A63" s="135"/>
      <c r="B63" s="115"/>
      <c r="C63" s="115"/>
      <c r="D63" s="15" t="s">
        <v>7</v>
      </c>
      <c r="E63" s="62" t="str">
        <f>ТО15000!E68</f>
        <v>MD352626</v>
      </c>
      <c r="F63" s="62">
        <f>ТО15000!F68</f>
        <v>1</v>
      </c>
      <c r="G63" s="71">
        <f>ТО15000!G68</f>
        <v>753</v>
      </c>
      <c r="H63" s="35">
        <f t="shared" ref="H63:H70" si="5">F63*G63</f>
        <v>753</v>
      </c>
    </row>
    <row r="64" spans="1:8">
      <c r="A64" s="135"/>
      <c r="B64" s="115"/>
      <c r="C64" s="115"/>
      <c r="D64" s="15" t="s">
        <v>8</v>
      </c>
      <c r="E64" s="3" t="str">
        <f>ТО15000!E69</f>
        <v>7803A028</v>
      </c>
      <c r="F64" s="3">
        <f>ТО15000!F69</f>
        <v>1</v>
      </c>
      <c r="G64" s="73">
        <f>ТО15000!G69</f>
        <v>1310</v>
      </c>
      <c r="H64" s="35">
        <f t="shared" si="5"/>
        <v>1310</v>
      </c>
    </row>
    <row r="65" spans="1:8" ht="26">
      <c r="A65" s="135"/>
      <c r="B65" s="115"/>
      <c r="C65" s="115"/>
      <c r="D65" s="17" t="s">
        <v>69</v>
      </c>
      <c r="E65" s="3" t="str">
        <f>ТО30000!E65</f>
        <v>Mobil DOT4</v>
      </c>
      <c r="F65" s="3">
        <f>ТО30000!F65</f>
        <v>1</v>
      </c>
      <c r="G65" s="73">
        <f>ТО30000!G65</f>
        <v>275</v>
      </c>
      <c r="H65" s="35">
        <f t="shared" si="5"/>
        <v>275</v>
      </c>
    </row>
    <row r="66" spans="1:8">
      <c r="A66" s="135"/>
      <c r="B66" s="115"/>
      <c r="C66" s="115"/>
      <c r="D66" s="17" t="s">
        <v>22</v>
      </c>
      <c r="E66" s="3" t="str">
        <f>ТО30000!E66</f>
        <v>MR571476</v>
      </c>
      <c r="F66" s="3">
        <f>ТО30000!F66</f>
        <v>1</v>
      </c>
      <c r="G66" s="73">
        <f>ТО30000!G66</f>
        <v>2159</v>
      </c>
      <c r="H66" s="35">
        <f t="shared" si="5"/>
        <v>2159</v>
      </c>
    </row>
    <row r="67" spans="1:8">
      <c r="A67" s="135"/>
      <c r="B67" s="115"/>
      <c r="C67" s="115"/>
      <c r="D67" s="15"/>
      <c r="E67" s="3"/>
      <c r="F67" s="3"/>
      <c r="G67" s="73"/>
      <c r="H67" s="35">
        <f t="shared" si="5"/>
        <v>0</v>
      </c>
    </row>
    <row r="68" spans="1:8">
      <c r="A68" s="135"/>
      <c r="B68" s="115"/>
      <c r="C68" s="115"/>
      <c r="D68" s="15"/>
      <c r="E68" s="3"/>
      <c r="F68" s="3"/>
      <c r="G68" s="73"/>
      <c r="H68" s="35">
        <f t="shared" si="5"/>
        <v>0</v>
      </c>
    </row>
    <row r="69" spans="1:8">
      <c r="A69" s="135"/>
      <c r="B69" s="115"/>
      <c r="C69" s="115"/>
      <c r="D69" s="15"/>
      <c r="E69" s="3"/>
      <c r="F69" s="3"/>
      <c r="G69" s="73"/>
      <c r="H69" s="35">
        <f t="shared" si="5"/>
        <v>0</v>
      </c>
    </row>
    <row r="70" spans="1:8" ht="14" thickBot="1">
      <c r="A70" s="135"/>
      <c r="B70" s="115"/>
      <c r="C70" s="115"/>
      <c r="D70" s="15"/>
      <c r="E70" s="3"/>
      <c r="F70" s="3"/>
      <c r="G70" s="73"/>
      <c r="H70" s="35">
        <f t="shared" si="5"/>
        <v>0</v>
      </c>
    </row>
    <row r="71" spans="1:8" ht="15" thickTop="1" thickBot="1">
      <c r="A71" s="136"/>
      <c r="B71" s="122"/>
      <c r="C71" s="122"/>
      <c r="D71" s="44" t="s">
        <v>11</v>
      </c>
      <c r="E71" s="119"/>
      <c r="F71" s="119"/>
      <c r="G71" s="120"/>
      <c r="H71" s="36">
        <f>SUM(H62:H70)</f>
        <v>7983.1540000000005</v>
      </c>
    </row>
    <row r="72" spans="1:8" ht="14.25" customHeight="1" thickTop="1" thickBot="1">
      <c r="A72" s="139" t="s">
        <v>76</v>
      </c>
      <c r="B72" s="141" t="str">
        <f>B12</f>
        <v>3,2 DI-D</v>
      </c>
      <c r="C72" s="8" t="s">
        <v>1</v>
      </c>
      <c r="D72" s="121"/>
      <c r="E72" s="121"/>
      <c r="F72" s="121"/>
      <c r="G72" s="121"/>
      <c r="H72" s="37">
        <f>H21+G3</f>
        <v>18319.7</v>
      </c>
    </row>
    <row r="73" spans="1:8" ht="15" thickTop="1" thickBot="1">
      <c r="A73" s="139"/>
      <c r="B73" s="142"/>
      <c r="C73" s="9" t="s">
        <v>2</v>
      </c>
      <c r="D73" s="117"/>
      <c r="E73" s="117"/>
      <c r="F73" s="117"/>
      <c r="G73" s="117"/>
      <c r="H73" s="37">
        <f>H31+G4</f>
        <v>17819.900000000001</v>
      </c>
    </row>
    <row r="74" spans="1:8" ht="15" thickTop="1" thickBot="1">
      <c r="A74" s="139"/>
      <c r="B74" s="177">
        <v>3</v>
      </c>
      <c r="C74" s="9" t="s">
        <v>1</v>
      </c>
      <c r="D74" s="83"/>
      <c r="E74" s="83"/>
      <c r="F74" s="83"/>
      <c r="G74" s="83"/>
      <c r="H74" s="37">
        <f>H41+G5</f>
        <v>13480.954000000002</v>
      </c>
    </row>
    <row r="75" spans="1:8" ht="15" thickTop="1" thickBot="1">
      <c r="A75" s="139"/>
      <c r="B75" s="178"/>
      <c r="C75" s="9" t="s">
        <v>2</v>
      </c>
      <c r="D75" s="83"/>
      <c r="E75" s="83"/>
      <c r="F75" s="83"/>
      <c r="G75" s="83"/>
      <c r="H75" s="37">
        <f>H51+G6</f>
        <v>13480.954000000002</v>
      </c>
    </row>
    <row r="76" spans="1:8" ht="15" thickTop="1" thickBot="1">
      <c r="A76" s="139"/>
      <c r="B76" s="142" t="str">
        <f>B52</f>
        <v>3,8 MIVEC</v>
      </c>
      <c r="C76" s="9" t="s">
        <v>1</v>
      </c>
      <c r="D76" s="117"/>
      <c r="E76" s="117"/>
      <c r="F76" s="117"/>
      <c r="G76" s="117"/>
      <c r="H76" s="37"/>
    </row>
    <row r="77" spans="1:8" ht="15" thickTop="1" thickBot="1">
      <c r="A77" s="140"/>
      <c r="B77" s="143"/>
      <c r="C77" s="10" t="s">
        <v>2</v>
      </c>
      <c r="D77" s="118"/>
      <c r="E77" s="118"/>
      <c r="F77" s="118"/>
      <c r="G77" s="118"/>
      <c r="H77" s="37">
        <f>H71+G8</f>
        <v>13480.954000000002</v>
      </c>
    </row>
    <row r="78" spans="1:8" ht="13.5" customHeight="1" thickTop="1" thickBot="1">
      <c r="A78" s="123" t="s">
        <v>77</v>
      </c>
      <c r="B78" s="125" t="str">
        <f>B72</f>
        <v>3,2 DI-D</v>
      </c>
      <c r="C78" s="11" t="s">
        <v>1</v>
      </c>
      <c r="D78" s="127"/>
      <c r="E78" s="127"/>
      <c r="F78" s="127"/>
      <c r="G78" s="127"/>
      <c r="H78" s="38">
        <f>H72+G10</f>
        <v>19569.2</v>
      </c>
    </row>
    <row r="79" spans="1:8" ht="15" thickTop="1" thickBot="1">
      <c r="A79" s="123"/>
      <c r="B79" s="126"/>
      <c r="C79" s="12" t="s">
        <v>2</v>
      </c>
      <c r="D79" s="128"/>
      <c r="E79" s="128"/>
      <c r="F79" s="128"/>
      <c r="G79" s="128"/>
      <c r="H79" s="38">
        <f>H73+G10</f>
        <v>19069.400000000001</v>
      </c>
    </row>
    <row r="80" spans="1:8" ht="15" thickTop="1" thickBot="1">
      <c r="A80" s="123"/>
      <c r="B80" s="131">
        <v>3</v>
      </c>
      <c r="C80" s="12" t="s">
        <v>1</v>
      </c>
      <c r="D80" s="128"/>
      <c r="E80" s="128"/>
      <c r="F80" s="128"/>
      <c r="G80" s="172"/>
      <c r="H80" s="38">
        <f>H74+G10</f>
        <v>14730.454000000002</v>
      </c>
    </row>
    <row r="81" spans="1:8" ht="15" thickTop="1" thickBot="1">
      <c r="A81" s="123"/>
      <c r="B81" s="132"/>
      <c r="C81" s="12" t="s">
        <v>2</v>
      </c>
      <c r="D81" s="128"/>
      <c r="E81" s="128"/>
      <c r="F81" s="128"/>
      <c r="G81" s="172"/>
      <c r="H81" s="38">
        <f>H75+G10</f>
        <v>14730.454000000002</v>
      </c>
    </row>
    <row r="82" spans="1:8" ht="15" thickTop="1" thickBot="1">
      <c r="A82" s="123"/>
      <c r="B82" s="126" t="str">
        <f>B76</f>
        <v>3,8 MIVEC</v>
      </c>
      <c r="C82" s="12" t="s">
        <v>1</v>
      </c>
      <c r="D82" s="128"/>
      <c r="E82" s="128"/>
      <c r="F82" s="128"/>
      <c r="G82" s="128"/>
      <c r="H82" s="38"/>
    </row>
    <row r="83" spans="1:8" ht="15" thickTop="1" thickBot="1">
      <c r="A83" s="124"/>
      <c r="B83" s="129"/>
      <c r="C83" s="13" t="s">
        <v>2</v>
      </c>
      <c r="D83" s="130"/>
      <c r="E83" s="130"/>
      <c r="F83" s="130"/>
      <c r="G83" s="130"/>
      <c r="H83" s="38">
        <f>H77+G10</f>
        <v>14730.454000000002</v>
      </c>
    </row>
    <row r="84" spans="1:8" ht="14" thickTop="1"/>
  </sheetData>
  <mergeCells count="55">
    <mergeCell ref="A1:C1"/>
    <mergeCell ref="D1:H1"/>
    <mergeCell ref="A2:C2"/>
    <mergeCell ref="A3:A8"/>
    <mergeCell ref="B3:B4"/>
    <mergeCell ref="B7:B8"/>
    <mergeCell ref="B5:B6"/>
    <mergeCell ref="G5:H5"/>
    <mergeCell ref="G7:H7"/>
    <mergeCell ref="G8:H8"/>
    <mergeCell ref="G6:H6"/>
    <mergeCell ref="G2:H2"/>
    <mergeCell ref="A78:A83"/>
    <mergeCell ref="B78:B79"/>
    <mergeCell ref="B76:B77"/>
    <mergeCell ref="G3:H3"/>
    <mergeCell ref="G4:H4"/>
    <mergeCell ref="C62:C71"/>
    <mergeCell ref="B32:B51"/>
    <mergeCell ref="C32:C41"/>
    <mergeCell ref="C42:C51"/>
    <mergeCell ref="E21:G21"/>
    <mergeCell ref="E31:G31"/>
    <mergeCell ref="G9:H9"/>
    <mergeCell ref="G10:H10"/>
    <mergeCell ref="E61:G61"/>
    <mergeCell ref="E71:G71"/>
    <mergeCell ref="D72:G72"/>
    <mergeCell ref="D73:G73"/>
    <mergeCell ref="B52:B71"/>
    <mergeCell ref="C52:C61"/>
    <mergeCell ref="D78:G78"/>
    <mergeCell ref="D79:G79"/>
    <mergeCell ref="B82:B83"/>
    <mergeCell ref="D82:G82"/>
    <mergeCell ref="D83:G83"/>
    <mergeCell ref="B80:B81"/>
    <mergeCell ref="D80:G80"/>
    <mergeCell ref="D81:G81"/>
    <mergeCell ref="E2:F2"/>
    <mergeCell ref="E3:F8"/>
    <mergeCell ref="E9:F9"/>
    <mergeCell ref="E10:F10"/>
    <mergeCell ref="A72:A77"/>
    <mergeCell ref="B72:B73"/>
    <mergeCell ref="A12:A71"/>
    <mergeCell ref="B12:B31"/>
    <mergeCell ref="C12:C21"/>
    <mergeCell ref="C22:C31"/>
    <mergeCell ref="A9:A10"/>
    <mergeCell ref="B9:C9"/>
    <mergeCell ref="B10:C10"/>
    <mergeCell ref="D76:G76"/>
    <mergeCell ref="D77:G77"/>
    <mergeCell ref="B74:B75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workbookViewId="0">
      <selection activeCell="K14" sqref="K14"/>
    </sheetView>
  </sheetViews>
  <sheetFormatPr baseColWidth="10" defaultColWidth="8.7109375" defaultRowHeight="13" x14ac:dyDescent="0"/>
  <cols>
    <col min="1" max="1" width="20.42578125" style="1" customWidth="1"/>
    <col min="2" max="2" width="10.28515625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40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ТО210000!B3</f>
        <v>3,2 DI-D</v>
      </c>
      <c r="C3" s="6" t="s">
        <v>1</v>
      </c>
      <c r="D3" s="42">
        <v>2.6</v>
      </c>
      <c r="E3" s="181">
        <f>[1]Лист1!$B$5</f>
        <v>2499</v>
      </c>
      <c r="F3" s="182"/>
      <c r="G3" s="160">
        <f>D3*E3</f>
        <v>6497.4000000000005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2.4</v>
      </c>
      <c r="E4" s="183"/>
      <c r="F4" s="184"/>
      <c r="G4" s="160">
        <f>D4*E3</f>
        <v>5997.5999999999995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88">
        <v>2</v>
      </c>
      <c r="E5" s="183"/>
      <c r="F5" s="184"/>
      <c r="G5" s="160">
        <f>D5*E3</f>
        <v>4998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1.9</v>
      </c>
      <c r="E6" s="183"/>
      <c r="F6" s="184"/>
      <c r="G6" s="160">
        <f>D6*E3</f>
        <v>4748.0999999999995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ТО210000!B7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1.9</v>
      </c>
      <c r="E8" s="185"/>
      <c r="F8" s="186"/>
      <c r="G8" s="162">
        <f>D8*E3</f>
        <v>4748.0999999999995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4" t="s">
        <v>1</v>
      </c>
      <c r="D12" s="70" t="s">
        <v>4</v>
      </c>
      <c r="E12" s="69" t="s">
        <v>67</v>
      </c>
      <c r="F12" s="69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70" t="s">
        <v>7</v>
      </c>
      <c r="E13" s="62" t="s">
        <v>63</v>
      </c>
      <c r="F13" s="62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70" t="s">
        <v>8</v>
      </c>
      <c r="E14" s="62" t="s">
        <v>65</v>
      </c>
      <c r="F14" s="62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5" t="s">
        <v>61</v>
      </c>
      <c r="E15" s="62" t="s">
        <v>66</v>
      </c>
      <c r="F15" s="62">
        <v>1</v>
      </c>
      <c r="G15" s="71">
        <f>[2]Запчасти!$C$157</f>
        <v>1782</v>
      </c>
      <c r="H15" s="35">
        <f t="shared" ref="H15:H20" si="0">F15*G15</f>
        <v>1782</v>
      </c>
    </row>
    <row r="16" spans="1:21" ht="15" customHeight="1">
      <c r="A16" s="144"/>
      <c r="B16" s="135"/>
      <c r="C16" s="115"/>
      <c r="D16" s="70" t="s">
        <v>70</v>
      </c>
      <c r="E16" s="62" t="str">
        <f>'[2]Масла и технические жидкости'!$B$8</f>
        <v>Mobilube 1-SHC 75W90</v>
      </c>
      <c r="F16" s="62">
        <v>3.2</v>
      </c>
      <c r="G16" s="71">
        <f>'[2]Масла и технические жидкости'!$C$8</f>
        <v>648.33000000000004</v>
      </c>
      <c r="H16" s="35">
        <f t="shared" si="0"/>
        <v>2074.6560000000004</v>
      </c>
    </row>
    <row r="17" spans="1:8">
      <c r="A17" s="144"/>
      <c r="B17" s="135"/>
      <c r="C17" s="115"/>
      <c r="D17" s="70" t="s">
        <v>24</v>
      </c>
      <c r="E17" s="74" t="str">
        <f>'[2]Масла и технические жидкости'!$B$8</f>
        <v>Mobilube 1-SHC 75W90</v>
      </c>
      <c r="F17" s="62">
        <v>2.8</v>
      </c>
      <c r="G17" s="71">
        <f>'[2]Масла и технические жидкости'!$C$8</f>
        <v>648.33000000000004</v>
      </c>
      <c r="H17" s="35">
        <f t="shared" si="0"/>
        <v>1815.3240000000001</v>
      </c>
    </row>
    <row r="18" spans="1:8">
      <c r="A18" s="144"/>
      <c r="B18" s="135"/>
      <c r="C18" s="115"/>
      <c r="D18" s="75" t="s">
        <v>46</v>
      </c>
      <c r="E18" s="62" t="str">
        <f>'[2]Масла и технические жидкости'!$B$8</f>
        <v>Mobilube 1-SHC 75W90</v>
      </c>
      <c r="F18" s="62">
        <v>1.6</v>
      </c>
      <c r="G18" s="71">
        <f>'[2]Масла и технические жидкости'!$C$8</f>
        <v>648.33000000000004</v>
      </c>
      <c r="H18" s="35">
        <f t="shared" si="0"/>
        <v>1037.3280000000002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 ht="14" thickBot="1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5" thickTop="1" thickBot="1">
      <c r="A21" s="144"/>
      <c r="B21" s="135"/>
      <c r="C21" s="116"/>
      <c r="D21" s="46" t="s">
        <v>11</v>
      </c>
      <c r="E21" s="112"/>
      <c r="F21" s="112"/>
      <c r="G21" s="113"/>
      <c r="H21" s="36">
        <f>SUM(H12:H20)</f>
        <v>13731.908000000001</v>
      </c>
    </row>
    <row r="22" spans="1:8" ht="14" thickTop="1">
      <c r="A22" s="144"/>
      <c r="B22" s="135"/>
      <c r="C22" s="115" t="s">
        <v>2</v>
      </c>
      <c r="D22" s="70" t="s">
        <v>4</v>
      </c>
      <c r="E22" s="69" t="s">
        <v>67</v>
      </c>
      <c r="F22" s="69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44"/>
      <c r="B23" s="135"/>
      <c r="C23" s="115"/>
      <c r="D23" s="70" t="s">
        <v>7</v>
      </c>
      <c r="E23" s="62" t="s">
        <v>63</v>
      </c>
      <c r="F23" s="62">
        <v>1</v>
      </c>
      <c r="G23" s="71">
        <f>[2]Запчасти!$C$155</f>
        <v>858</v>
      </c>
      <c r="H23" s="35">
        <f t="shared" ref="H23:H29" si="1">F23*G23</f>
        <v>858</v>
      </c>
    </row>
    <row r="24" spans="1:8">
      <c r="A24" s="144"/>
      <c r="B24" s="135"/>
      <c r="C24" s="115"/>
      <c r="D24" s="70" t="s">
        <v>8</v>
      </c>
      <c r="E24" s="62" t="s">
        <v>65</v>
      </c>
      <c r="F24" s="62">
        <v>1</v>
      </c>
      <c r="G24" s="71">
        <f>[2]Запчасти!$C$149</f>
        <v>1310</v>
      </c>
      <c r="H24" s="35">
        <f t="shared" si="1"/>
        <v>1310</v>
      </c>
    </row>
    <row r="25" spans="1:8">
      <c r="A25" s="144"/>
      <c r="B25" s="135"/>
      <c r="C25" s="115"/>
      <c r="D25" s="5" t="s">
        <v>61</v>
      </c>
      <c r="E25" s="62" t="s">
        <v>66</v>
      </c>
      <c r="F25" s="62">
        <v>1</v>
      </c>
      <c r="G25" s="71">
        <f>[2]Запчасти!$C$157</f>
        <v>1782</v>
      </c>
      <c r="H25" s="35">
        <f t="shared" si="1"/>
        <v>1782</v>
      </c>
    </row>
    <row r="26" spans="1:8">
      <c r="A26" s="144"/>
      <c r="B26" s="135"/>
      <c r="C26" s="115"/>
      <c r="D26" s="70" t="s">
        <v>24</v>
      </c>
      <c r="E26" s="74" t="str">
        <f>'[2]Масла и технические жидкости'!$B$8</f>
        <v>Mobilube 1-SHC 75W90</v>
      </c>
      <c r="F26" s="62">
        <v>2.8</v>
      </c>
      <c r="G26" s="71">
        <f>'[2]Масла и технические жидкости'!$C$8</f>
        <v>648.33000000000004</v>
      </c>
      <c r="H26" s="35">
        <f t="shared" si="1"/>
        <v>1815.3240000000001</v>
      </c>
    </row>
    <row r="27" spans="1:8">
      <c r="A27" s="144"/>
      <c r="B27" s="135"/>
      <c r="C27" s="115"/>
      <c r="D27" s="75" t="s">
        <v>46</v>
      </c>
      <c r="E27" s="62" t="str">
        <f>'[2]Масла и технические жидкости'!$B$8</f>
        <v>Mobilube 1-SHC 75W90</v>
      </c>
      <c r="F27" s="62">
        <v>1.6</v>
      </c>
      <c r="G27" s="71">
        <f>'[2]Масла и технические жидкости'!$C$8</f>
        <v>648.33000000000004</v>
      </c>
      <c r="H27" s="35">
        <f t="shared" si="1"/>
        <v>1037.3280000000002</v>
      </c>
    </row>
    <row r="28" spans="1:8">
      <c r="A28" s="144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 ht="14" thickBot="1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5" thickTop="1" thickBot="1">
      <c r="A30" s="144"/>
      <c r="B30" s="136"/>
      <c r="C30" s="115"/>
      <c r="D30" s="46" t="s">
        <v>11</v>
      </c>
      <c r="E30" s="112"/>
      <c r="F30" s="112"/>
      <c r="G30" s="113"/>
      <c r="H30" s="36">
        <f>SUM(H22:H29)</f>
        <v>11657.252</v>
      </c>
    </row>
    <row r="31" spans="1:8" ht="14" thickTop="1">
      <c r="A31" s="144"/>
      <c r="B31" s="201">
        <v>3</v>
      </c>
      <c r="C31" s="114" t="s">
        <v>1</v>
      </c>
      <c r="D31" s="15" t="s">
        <v>4</v>
      </c>
      <c r="E31" s="16" t="s">
        <v>73</v>
      </c>
      <c r="F31" s="2">
        <v>4.9000000000000004</v>
      </c>
      <c r="G31" s="2">
        <f>'[2]Масла и технические жидкости'!$C$5</f>
        <v>711.46</v>
      </c>
      <c r="H31" s="35">
        <f>F31*G31</f>
        <v>3486.1540000000005</v>
      </c>
    </row>
    <row r="32" spans="1:8">
      <c r="A32" s="144"/>
      <c r="B32" s="201"/>
      <c r="C32" s="115"/>
      <c r="D32" s="15" t="s">
        <v>7</v>
      </c>
      <c r="E32" s="2" t="str">
        <f>[2]Запчасти!$B$148</f>
        <v>MD352626</v>
      </c>
      <c r="F32" s="2">
        <v>1</v>
      </c>
      <c r="G32" s="68">
        <f>[2]Запчасти!$C$148</f>
        <v>753</v>
      </c>
      <c r="H32" s="35">
        <f t="shared" ref="H32:H39" si="2">F32*G32</f>
        <v>753</v>
      </c>
    </row>
    <row r="33" spans="1:8">
      <c r="A33" s="144"/>
      <c r="B33" s="201"/>
      <c r="C33" s="115"/>
      <c r="D33" s="15" t="s">
        <v>8</v>
      </c>
      <c r="E33" s="2" t="str">
        <f>[2]Запчасти!$B$149</f>
        <v>7803A028</v>
      </c>
      <c r="F33" s="2">
        <v>1</v>
      </c>
      <c r="G33" s="68">
        <f>[2]Запчасти!$C$149</f>
        <v>1310</v>
      </c>
      <c r="H33" s="35">
        <f t="shared" si="2"/>
        <v>1310</v>
      </c>
    </row>
    <row r="34" spans="1:8">
      <c r="A34" s="144"/>
      <c r="B34" s="201"/>
      <c r="C34" s="115"/>
      <c r="D34" s="15" t="s">
        <v>70</v>
      </c>
      <c r="E34" s="3" t="str">
        <f>'[2]Масла и технические жидкости'!$B$8</f>
        <v>Mobilube 1-SHC 75W90</v>
      </c>
      <c r="F34" s="2">
        <v>3.2</v>
      </c>
      <c r="G34" s="2">
        <f>'[2]Масла и технические жидкости'!$C$8</f>
        <v>648.33000000000004</v>
      </c>
      <c r="H34" s="35">
        <f t="shared" si="2"/>
        <v>2074.6560000000004</v>
      </c>
    </row>
    <row r="35" spans="1:8">
      <c r="A35" s="144"/>
      <c r="B35" s="201"/>
      <c r="C35" s="115"/>
      <c r="D35" s="15" t="s">
        <v>24</v>
      </c>
      <c r="E35" s="3" t="str">
        <f>'[2]Масла и технические жидкости'!$B$8</f>
        <v>Mobilube 1-SHC 75W90</v>
      </c>
      <c r="F35" s="2">
        <v>2.8</v>
      </c>
      <c r="G35" s="2">
        <f>G34</f>
        <v>648.33000000000004</v>
      </c>
      <c r="H35" s="35">
        <f t="shared" si="2"/>
        <v>1815.3240000000001</v>
      </c>
    </row>
    <row r="36" spans="1:8">
      <c r="A36" s="144"/>
      <c r="B36" s="201"/>
      <c r="C36" s="115"/>
      <c r="D36" s="48" t="s">
        <v>46</v>
      </c>
      <c r="E36" s="4" t="str">
        <f>'[2]Масла и технические жидкости'!$B$8</f>
        <v>Mobilube 1-SHC 75W90</v>
      </c>
      <c r="F36" s="2">
        <v>1.6</v>
      </c>
      <c r="G36" s="2">
        <f>G34</f>
        <v>648.33000000000004</v>
      </c>
      <c r="H36" s="35">
        <f t="shared" si="2"/>
        <v>1037.3280000000002</v>
      </c>
    </row>
    <row r="37" spans="1:8">
      <c r="A37" s="144"/>
      <c r="B37" s="201"/>
      <c r="C37" s="115"/>
      <c r="D37" s="15"/>
      <c r="E37" s="2"/>
      <c r="F37" s="2"/>
      <c r="G37" s="2"/>
      <c r="H37" s="35">
        <f t="shared" si="2"/>
        <v>0</v>
      </c>
    </row>
    <row r="38" spans="1:8">
      <c r="A38" s="144"/>
      <c r="B38" s="201"/>
      <c r="C38" s="115"/>
      <c r="D38" s="15"/>
      <c r="E38" s="2"/>
      <c r="F38" s="2"/>
      <c r="G38" s="2"/>
      <c r="H38" s="35">
        <f t="shared" si="2"/>
        <v>0</v>
      </c>
    </row>
    <row r="39" spans="1:8" ht="14" thickBot="1">
      <c r="A39" s="144"/>
      <c r="B39" s="201"/>
      <c r="C39" s="115"/>
      <c r="D39" s="15"/>
      <c r="E39" s="2"/>
      <c r="F39" s="2"/>
      <c r="G39" s="2"/>
      <c r="H39" s="35">
        <f t="shared" si="2"/>
        <v>0</v>
      </c>
    </row>
    <row r="40" spans="1:8" ht="15" thickTop="1" thickBot="1">
      <c r="A40" s="144"/>
      <c r="B40" s="201"/>
      <c r="C40" s="116"/>
      <c r="D40" s="46" t="s">
        <v>11</v>
      </c>
      <c r="E40" s="84"/>
      <c r="F40" s="84"/>
      <c r="G40" s="84"/>
      <c r="H40" s="36">
        <f>SUM(H31:H39)</f>
        <v>10476.462000000001</v>
      </c>
    </row>
    <row r="41" spans="1:8" ht="14" thickTop="1">
      <c r="A41" s="144"/>
      <c r="B41" s="201"/>
      <c r="C41" s="115" t="s">
        <v>2</v>
      </c>
      <c r="D41" s="15" t="s">
        <v>4</v>
      </c>
      <c r="E41" s="16" t="s">
        <v>73</v>
      </c>
      <c r="F41" s="2">
        <v>4.9000000000000004</v>
      </c>
      <c r="G41" s="2">
        <f>'[2]Масла и технические жидкости'!$C$5</f>
        <v>711.46</v>
      </c>
      <c r="H41" s="35">
        <f>F41*G41</f>
        <v>3486.1540000000005</v>
      </c>
    </row>
    <row r="42" spans="1:8">
      <c r="A42" s="144"/>
      <c r="B42" s="201"/>
      <c r="C42" s="115"/>
      <c r="D42" s="15" t="s">
        <v>7</v>
      </c>
      <c r="E42" s="2" t="str">
        <f>[2]Запчасти!$B$148</f>
        <v>MD352626</v>
      </c>
      <c r="F42" s="2">
        <v>1</v>
      </c>
      <c r="G42" s="68">
        <f>[2]Запчасти!$C$148</f>
        <v>753</v>
      </c>
      <c r="H42" s="35">
        <f t="shared" ref="H42:H48" si="3">F42*G42</f>
        <v>753</v>
      </c>
    </row>
    <row r="43" spans="1:8">
      <c r="A43" s="144"/>
      <c r="B43" s="201"/>
      <c r="C43" s="115"/>
      <c r="D43" s="15" t="s">
        <v>8</v>
      </c>
      <c r="E43" s="2" t="str">
        <f>[2]Запчасти!$B$149</f>
        <v>7803A028</v>
      </c>
      <c r="F43" s="2">
        <v>1</v>
      </c>
      <c r="G43" s="68">
        <f>[2]Запчасти!$C$149</f>
        <v>1310</v>
      </c>
      <c r="H43" s="35">
        <f t="shared" si="3"/>
        <v>1310</v>
      </c>
    </row>
    <row r="44" spans="1:8">
      <c r="A44" s="144"/>
      <c r="B44" s="201"/>
      <c r="C44" s="115"/>
      <c r="D44" s="15" t="s">
        <v>24</v>
      </c>
      <c r="E44" s="3" t="str">
        <f>'[2]Масла и технические жидкости'!$B$8</f>
        <v>Mobilube 1-SHC 75W90</v>
      </c>
      <c r="F44" s="2">
        <v>2.8</v>
      </c>
      <c r="G44" s="2">
        <f>G34</f>
        <v>648.33000000000004</v>
      </c>
      <c r="H44" s="35">
        <f t="shared" si="3"/>
        <v>1815.3240000000001</v>
      </c>
    </row>
    <row r="45" spans="1:8">
      <c r="A45" s="144"/>
      <c r="B45" s="201"/>
      <c r="C45" s="115"/>
      <c r="D45" s="48" t="s">
        <v>46</v>
      </c>
      <c r="E45" s="4" t="str">
        <f>'[2]Масла и технические жидкости'!$B$8</f>
        <v>Mobilube 1-SHC 75W90</v>
      </c>
      <c r="F45" s="2">
        <v>1.6</v>
      </c>
      <c r="G45" s="2">
        <f>G34</f>
        <v>648.33000000000004</v>
      </c>
      <c r="H45" s="35">
        <f t="shared" si="3"/>
        <v>1037.3280000000002</v>
      </c>
    </row>
    <row r="46" spans="1:8">
      <c r="A46" s="144"/>
      <c r="B46" s="201"/>
      <c r="C46" s="115"/>
      <c r="D46" s="15"/>
      <c r="E46" s="2"/>
      <c r="F46" s="2"/>
      <c r="G46" s="2"/>
      <c r="H46" s="35">
        <f t="shared" si="3"/>
        <v>0</v>
      </c>
    </row>
    <row r="47" spans="1:8">
      <c r="A47" s="144"/>
      <c r="B47" s="201"/>
      <c r="C47" s="115"/>
      <c r="D47" s="15"/>
      <c r="E47" s="2"/>
      <c r="F47" s="2"/>
      <c r="G47" s="2"/>
      <c r="H47" s="35">
        <f t="shared" si="3"/>
        <v>0</v>
      </c>
    </row>
    <row r="48" spans="1:8" ht="14" thickBot="1">
      <c r="A48" s="144"/>
      <c r="B48" s="201"/>
      <c r="C48" s="115"/>
      <c r="D48" s="15"/>
      <c r="E48" s="2"/>
      <c r="F48" s="2"/>
      <c r="G48" s="2"/>
      <c r="H48" s="35">
        <f t="shared" si="3"/>
        <v>0</v>
      </c>
    </row>
    <row r="49" spans="1:8" ht="15" thickTop="1" thickBot="1">
      <c r="A49" s="144"/>
      <c r="B49" s="202"/>
      <c r="C49" s="122"/>
      <c r="D49" s="46" t="s">
        <v>11</v>
      </c>
      <c r="E49" s="2"/>
      <c r="F49" s="2"/>
      <c r="G49" s="2"/>
      <c r="H49" s="36">
        <f>SUM(H41:H48)</f>
        <v>8401.8060000000005</v>
      </c>
    </row>
    <row r="50" spans="1:8" ht="14" thickTop="1">
      <c r="A50" s="144"/>
      <c r="B50" s="133" t="str">
        <f>B7</f>
        <v>3,8 MIVEC</v>
      </c>
      <c r="C50" s="114" t="s">
        <v>1</v>
      </c>
      <c r="D50" s="47"/>
      <c r="E50" s="16"/>
      <c r="F50" s="16"/>
      <c r="G50" s="79"/>
      <c r="H50" s="35">
        <f>F50*G50</f>
        <v>0</v>
      </c>
    </row>
    <row r="51" spans="1:8">
      <c r="A51" s="144"/>
      <c r="B51" s="133"/>
      <c r="C51" s="115"/>
      <c r="D51" s="15"/>
      <c r="E51" s="3"/>
      <c r="F51" s="3"/>
      <c r="G51" s="73"/>
      <c r="H51" s="35">
        <f t="shared" ref="H51:H58" si="4">F51*G51</f>
        <v>0</v>
      </c>
    </row>
    <row r="52" spans="1:8">
      <c r="A52" s="144"/>
      <c r="B52" s="133"/>
      <c r="C52" s="115"/>
      <c r="D52" s="15"/>
      <c r="E52" s="3"/>
      <c r="F52" s="3"/>
      <c r="G52" s="73"/>
      <c r="H52" s="35">
        <f t="shared" si="4"/>
        <v>0</v>
      </c>
    </row>
    <row r="53" spans="1:8">
      <c r="A53" s="144"/>
      <c r="B53" s="133"/>
      <c r="C53" s="115"/>
      <c r="D53" s="17"/>
      <c r="E53" s="3"/>
      <c r="F53" s="3"/>
      <c r="G53" s="73"/>
      <c r="H53" s="35">
        <f t="shared" si="4"/>
        <v>0</v>
      </c>
    </row>
    <row r="54" spans="1:8">
      <c r="A54" s="144"/>
      <c r="B54" s="133"/>
      <c r="C54" s="115"/>
      <c r="D54" s="15"/>
      <c r="E54" s="3"/>
      <c r="F54" s="3"/>
      <c r="G54" s="73"/>
      <c r="H54" s="35">
        <f t="shared" si="4"/>
        <v>0</v>
      </c>
    </row>
    <row r="55" spans="1:8">
      <c r="A55" s="144"/>
      <c r="B55" s="133"/>
      <c r="C55" s="115"/>
      <c r="E55" s="3"/>
      <c r="F55" s="3"/>
      <c r="G55" s="73"/>
      <c r="H55" s="35">
        <f t="shared" si="4"/>
        <v>0</v>
      </c>
    </row>
    <row r="56" spans="1:8">
      <c r="A56" s="144"/>
      <c r="B56" s="133"/>
      <c r="C56" s="115"/>
      <c r="D56" s="15"/>
      <c r="E56" s="3"/>
      <c r="F56" s="3"/>
      <c r="G56" s="73"/>
      <c r="H56" s="35">
        <f t="shared" si="4"/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 t="shared" si="4"/>
        <v>0</v>
      </c>
    </row>
    <row r="58" spans="1:8" ht="14" thickBot="1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 ht="15" thickTop="1" thickBot="1">
      <c r="A59" s="144"/>
      <c r="B59" s="133"/>
      <c r="C59" s="116"/>
      <c r="D59" s="46" t="s">
        <v>11</v>
      </c>
      <c r="E59" s="112"/>
      <c r="F59" s="112"/>
      <c r="G59" s="113"/>
      <c r="H59" s="36">
        <f>SUM(H50:H58)</f>
        <v>0</v>
      </c>
    </row>
    <row r="60" spans="1:8" ht="14" thickTop="1">
      <c r="A60" s="144"/>
      <c r="B60" s="133"/>
      <c r="C60" s="115" t="s">
        <v>2</v>
      </c>
      <c r="D60" s="47" t="s">
        <v>4</v>
      </c>
      <c r="E60" s="16" t="str">
        <f>ТО15000!E67</f>
        <v>Mobil-1 0W40</v>
      </c>
      <c r="F60" s="16">
        <f>ТО15000!F67</f>
        <v>4.9000000000000004</v>
      </c>
      <c r="G60" s="79">
        <f>ТО15000!G67</f>
        <v>711.46</v>
      </c>
      <c r="H60" s="35">
        <f>F60*G60</f>
        <v>3486.1540000000005</v>
      </c>
    </row>
    <row r="61" spans="1:8">
      <c r="A61" s="144"/>
      <c r="B61" s="133"/>
      <c r="C61" s="115"/>
      <c r="D61" s="15" t="s">
        <v>7</v>
      </c>
      <c r="E61" s="3" t="str">
        <f>ТО15000!E68</f>
        <v>MD352626</v>
      </c>
      <c r="F61" s="3">
        <f>ТО15000!F68</f>
        <v>1</v>
      </c>
      <c r="G61" s="73">
        <f>ТО15000!G68</f>
        <v>753</v>
      </c>
      <c r="H61" s="35">
        <f t="shared" ref="H61:H67" si="5">F61*G61</f>
        <v>753</v>
      </c>
    </row>
    <row r="62" spans="1:8">
      <c r="A62" s="144"/>
      <c r="B62" s="133"/>
      <c r="C62" s="115"/>
      <c r="D62" s="15" t="s">
        <v>8</v>
      </c>
      <c r="E62" s="3" t="str">
        <f>ТО15000!E69</f>
        <v>7803A028</v>
      </c>
      <c r="F62" s="3">
        <f>ТО15000!F69</f>
        <v>1</v>
      </c>
      <c r="G62" s="73">
        <f>ТО15000!G69</f>
        <v>1310</v>
      </c>
      <c r="H62" s="35">
        <f t="shared" si="5"/>
        <v>1310</v>
      </c>
    </row>
    <row r="63" spans="1:8">
      <c r="A63" s="144"/>
      <c r="B63" s="133"/>
      <c r="C63" s="115"/>
      <c r="D63" s="15" t="s">
        <v>24</v>
      </c>
      <c r="E63" s="3" t="str">
        <f>ТО45000!E63</f>
        <v>Mobilube 1-SHC 75W90</v>
      </c>
      <c r="F63" s="3">
        <f>ТО45000!F63</f>
        <v>2.8</v>
      </c>
      <c r="G63" s="73">
        <f>ТО45000!G63</f>
        <v>648.33000000000004</v>
      </c>
      <c r="H63" s="35">
        <f t="shared" si="5"/>
        <v>1815.3240000000001</v>
      </c>
    </row>
    <row r="64" spans="1:8">
      <c r="A64" s="144"/>
      <c r="B64" s="133"/>
      <c r="C64" s="115"/>
      <c r="D64" s="48" t="s">
        <v>46</v>
      </c>
      <c r="E64" s="3" t="str">
        <f>ТО45000!E64</f>
        <v>Mobilube 1-SHC 75W90</v>
      </c>
      <c r="F64" s="3">
        <f>ТО45000!F64</f>
        <v>1.6</v>
      </c>
      <c r="G64" s="73">
        <f>ТО45000!G64</f>
        <v>648.33000000000004</v>
      </c>
      <c r="H64" s="35">
        <f t="shared" si="5"/>
        <v>1037.3280000000002</v>
      </c>
    </row>
    <row r="65" spans="1:8">
      <c r="A65" s="135"/>
      <c r="B65" s="133"/>
      <c r="C65" s="115"/>
      <c r="D65" s="15"/>
      <c r="E65" s="3"/>
      <c r="F65" s="3"/>
      <c r="G65" s="73"/>
      <c r="H65" s="35">
        <f t="shared" si="5"/>
        <v>0</v>
      </c>
    </row>
    <row r="66" spans="1:8">
      <c r="A66" s="135"/>
      <c r="B66" s="133"/>
      <c r="C66" s="115"/>
      <c r="D66" s="15"/>
      <c r="E66" s="3"/>
      <c r="F66" s="3"/>
      <c r="G66" s="73"/>
      <c r="H66" s="35">
        <f t="shared" si="5"/>
        <v>0</v>
      </c>
    </row>
    <row r="67" spans="1:8" ht="14" thickBot="1">
      <c r="A67" s="135"/>
      <c r="B67" s="133"/>
      <c r="C67" s="115"/>
      <c r="D67" s="15"/>
      <c r="E67" s="3"/>
      <c r="F67" s="3"/>
      <c r="G67" s="73"/>
      <c r="H67" s="35">
        <f t="shared" si="5"/>
        <v>0</v>
      </c>
    </row>
    <row r="68" spans="1:8" ht="15" thickTop="1" thickBot="1">
      <c r="A68" s="136"/>
      <c r="B68" s="134"/>
      <c r="C68" s="122"/>
      <c r="D68" s="44" t="s">
        <v>11</v>
      </c>
      <c r="E68" s="119"/>
      <c r="F68" s="119"/>
      <c r="G68" s="120"/>
      <c r="H68" s="36">
        <f>SUM(H60:H67)</f>
        <v>8401.8060000000005</v>
      </c>
    </row>
    <row r="69" spans="1:8" ht="14.25" customHeight="1" thickTop="1" thickBot="1">
      <c r="A69" s="139" t="s">
        <v>76</v>
      </c>
      <c r="B69" s="141" t="str">
        <f>B12</f>
        <v>3,2 DI-D</v>
      </c>
      <c r="C69" s="8" t="s">
        <v>1</v>
      </c>
      <c r="D69" s="121"/>
      <c r="E69" s="121"/>
      <c r="F69" s="121"/>
      <c r="G69" s="121"/>
      <c r="H69" s="37">
        <f>H21+G3</f>
        <v>20229.308000000001</v>
      </c>
    </row>
    <row r="70" spans="1:8" ht="15" thickTop="1" thickBot="1">
      <c r="A70" s="139"/>
      <c r="B70" s="142"/>
      <c r="C70" s="9" t="s">
        <v>2</v>
      </c>
      <c r="D70" s="117"/>
      <c r="E70" s="117"/>
      <c r="F70" s="117"/>
      <c r="G70" s="117"/>
      <c r="H70" s="37">
        <f>H30+G4</f>
        <v>17654.851999999999</v>
      </c>
    </row>
    <row r="71" spans="1:8" ht="15" thickTop="1" thickBot="1">
      <c r="A71" s="139"/>
      <c r="B71" s="177">
        <v>3</v>
      </c>
      <c r="C71" s="9" t="s">
        <v>1</v>
      </c>
      <c r="D71" s="83"/>
      <c r="E71" s="83"/>
      <c r="F71" s="83"/>
      <c r="G71" s="83"/>
      <c r="H71" s="37">
        <f>H40+G5</f>
        <v>15474.462000000001</v>
      </c>
    </row>
    <row r="72" spans="1:8" ht="15" thickTop="1" thickBot="1">
      <c r="A72" s="139"/>
      <c r="B72" s="178"/>
      <c r="C72" s="9" t="s">
        <v>2</v>
      </c>
      <c r="D72" s="83"/>
      <c r="E72" s="83"/>
      <c r="F72" s="83"/>
      <c r="G72" s="83"/>
      <c r="H72" s="37">
        <f>H49+G6</f>
        <v>13149.905999999999</v>
      </c>
    </row>
    <row r="73" spans="1:8" ht="15" thickTop="1" thickBot="1">
      <c r="A73" s="139"/>
      <c r="B73" s="142" t="str">
        <f>B50</f>
        <v>3,8 MIVEC</v>
      </c>
      <c r="C73" s="9" t="s">
        <v>1</v>
      </c>
      <c r="D73" s="117"/>
      <c r="E73" s="117"/>
      <c r="F73" s="117"/>
      <c r="G73" s="117"/>
      <c r="H73" s="37"/>
    </row>
    <row r="74" spans="1:8" ht="15" thickTop="1" thickBot="1">
      <c r="A74" s="140"/>
      <c r="B74" s="143"/>
      <c r="C74" s="10" t="s">
        <v>2</v>
      </c>
      <c r="D74" s="118"/>
      <c r="E74" s="118"/>
      <c r="F74" s="118"/>
      <c r="G74" s="118"/>
      <c r="H74" s="37">
        <f>H68+G8</f>
        <v>13149.905999999999</v>
      </c>
    </row>
    <row r="75" spans="1:8" ht="13.5" customHeight="1" thickTop="1" thickBot="1">
      <c r="A75" s="123" t="s">
        <v>77</v>
      </c>
      <c r="B75" s="125" t="str">
        <f>B69</f>
        <v>3,2 DI-D</v>
      </c>
      <c r="C75" s="11" t="s">
        <v>1</v>
      </c>
      <c r="D75" s="127"/>
      <c r="E75" s="127"/>
      <c r="F75" s="127"/>
      <c r="G75" s="127"/>
      <c r="H75" s="38">
        <f>H69+G9+G10</f>
        <v>25477.208000000002</v>
      </c>
    </row>
    <row r="76" spans="1:8" ht="15" thickTop="1" thickBot="1">
      <c r="A76" s="123"/>
      <c r="B76" s="126"/>
      <c r="C76" s="12" t="s">
        <v>2</v>
      </c>
      <c r="D76" s="128"/>
      <c r="E76" s="128"/>
      <c r="F76" s="128"/>
      <c r="G76" s="128"/>
      <c r="H76" s="38">
        <f>H70+G9+G10</f>
        <v>22902.752</v>
      </c>
    </row>
    <row r="77" spans="1:8" ht="15" thickTop="1" thickBot="1">
      <c r="A77" s="123"/>
      <c r="B77" s="131">
        <v>3</v>
      </c>
      <c r="C77" s="12" t="s">
        <v>1</v>
      </c>
      <c r="D77" s="128"/>
      <c r="E77" s="128"/>
      <c r="F77" s="128"/>
      <c r="G77" s="172"/>
      <c r="H77" s="38">
        <f>H71+G9+G10</f>
        <v>20722.362000000001</v>
      </c>
    </row>
    <row r="78" spans="1:8" ht="15" thickTop="1" thickBot="1">
      <c r="A78" s="123"/>
      <c r="B78" s="132"/>
      <c r="C78" s="12" t="s">
        <v>2</v>
      </c>
      <c r="D78" s="128"/>
      <c r="E78" s="128"/>
      <c r="F78" s="128"/>
      <c r="G78" s="172"/>
      <c r="H78" s="38">
        <f>H72+G9+G10</f>
        <v>18397.806</v>
      </c>
    </row>
    <row r="79" spans="1:8" ht="15" thickTop="1" thickBot="1">
      <c r="A79" s="123"/>
      <c r="B79" s="126" t="str">
        <f>B73</f>
        <v>3,8 MIVEC</v>
      </c>
      <c r="C79" s="12" t="s">
        <v>1</v>
      </c>
      <c r="D79" s="128"/>
      <c r="E79" s="128"/>
      <c r="F79" s="128"/>
      <c r="G79" s="128"/>
      <c r="H79" s="38"/>
    </row>
    <row r="80" spans="1:8" ht="15" thickTop="1" thickBot="1">
      <c r="A80" s="124"/>
      <c r="B80" s="129"/>
      <c r="C80" s="13" t="s">
        <v>2</v>
      </c>
      <c r="D80" s="130"/>
      <c r="E80" s="130"/>
      <c r="F80" s="130"/>
      <c r="G80" s="130"/>
      <c r="H80" s="38">
        <f>H74+G9+G10</f>
        <v>18397.806</v>
      </c>
    </row>
    <row r="81" ht="14" thickTop="1"/>
  </sheetData>
  <mergeCells count="55">
    <mergeCell ref="G9:H9"/>
    <mergeCell ref="B5:B6"/>
    <mergeCell ref="G5:H5"/>
    <mergeCell ref="G6:H6"/>
    <mergeCell ref="B31:B49"/>
    <mergeCell ref="C31:C40"/>
    <mergeCell ref="C41:C49"/>
    <mergeCell ref="G10:H10"/>
    <mergeCell ref="E21:G21"/>
    <mergeCell ref="E30:G30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E9:F9"/>
    <mergeCell ref="E10:F10"/>
    <mergeCell ref="A12:A68"/>
    <mergeCell ref="B12:B30"/>
    <mergeCell ref="C12:C21"/>
    <mergeCell ref="A9:A10"/>
    <mergeCell ref="B9:C9"/>
    <mergeCell ref="C22:C30"/>
    <mergeCell ref="B50:B68"/>
    <mergeCell ref="C50:C59"/>
    <mergeCell ref="E59:G59"/>
    <mergeCell ref="C60:C68"/>
    <mergeCell ref="E68:G68"/>
    <mergeCell ref="A75:A80"/>
    <mergeCell ref="B75:B76"/>
    <mergeCell ref="D75:G75"/>
    <mergeCell ref="D76:G76"/>
    <mergeCell ref="B79:B80"/>
    <mergeCell ref="D79:G79"/>
    <mergeCell ref="D80:G80"/>
    <mergeCell ref="B77:B78"/>
    <mergeCell ref="D77:G77"/>
    <mergeCell ref="D78:G78"/>
    <mergeCell ref="A69:A74"/>
    <mergeCell ref="B69:B70"/>
    <mergeCell ref="D69:G69"/>
    <mergeCell ref="D70:G70"/>
    <mergeCell ref="B73:B74"/>
    <mergeCell ref="D73:G73"/>
    <mergeCell ref="D74:G74"/>
    <mergeCell ref="B71:B72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"/>
  <sheetViews>
    <sheetView workbookViewId="0">
      <selection activeCell="M75" sqref="M75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20.7109375" style="107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41</v>
      </c>
      <c r="E1" s="152"/>
      <c r="F1" s="152"/>
      <c r="G1" s="153"/>
      <c r="H1" s="154"/>
    </row>
    <row r="2" spans="1:21" ht="17" thickTop="1">
      <c r="A2" s="155"/>
      <c r="B2" s="112"/>
      <c r="C2" s="112"/>
      <c r="D2" s="96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ТО225000!B3</f>
        <v>3,2 DI-D</v>
      </c>
      <c r="C3" s="6" t="s">
        <v>1</v>
      </c>
      <c r="D3" s="88">
        <v>5</v>
      </c>
      <c r="E3" s="181">
        <f>ТО15000!E3</f>
        <v>2499</v>
      </c>
      <c r="F3" s="182"/>
      <c r="G3" s="160">
        <f>D3*E3</f>
        <v>12495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88">
        <v>4.8</v>
      </c>
      <c r="E4" s="183"/>
      <c r="F4" s="184"/>
      <c r="G4" s="160">
        <f>D4*E3</f>
        <v>11995.199999999999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88">
        <v>4.4000000000000004</v>
      </c>
      <c r="E5" s="183"/>
      <c r="F5" s="184"/>
      <c r="G5" s="160">
        <f>D5*E3</f>
        <v>10995.6</v>
      </c>
      <c r="H5" s="1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88">
        <v>4.4000000000000004</v>
      </c>
      <c r="E6" s="183"/>
      <c r="F6" s="184"/>
      <c r="G6" s="160">
        <f>D6*E3</f>
        <v>10995.6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ТО225000!B7</f>
        <v>3,8 MIVEC</v>
      </c>
      <c r="C7" s="6" t="s">
        <v>1</v>
      </c>
      <c r="D7" s="88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97">
        <v>5.0999999999999996</v>
      </c>
      <c r="E8" s="185"/>
      <c r="F8" s="186"/>
      <c r="G8" s="162">
        <f>D8*E3</f>
        <v>12744.9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/>
      <c r="C9" s="153"/>
      <c r="D9" s="98"/>
      <c r="E9" s="148"/>
      <c r="F9" s="149"/>
      <c r="G9" s="150"/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99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100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ТО210000!B12</f>
        <v>3,2 DI-D</v>
      </c>
      <c r="C12" s="114" t="s">
        <v>1</v>
      </c>
      <c r="D12" s="98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98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98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101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26">
      <c r="A16" s="144"/>
      <c r="B16" s="135"/>
      <c r="C16" s="115"/>
      <c r="D16" s="98" t="s">
        <v>21</v>
      </c>
      <c r="E16" s="3" t="s">
        <v>68</v>
      </c>
      <c r="F16" s="3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44"/>
      <c r="B17" s="135"/>
      <c r="C17" s="115"/>
      <c r="D17" s="98" t="s">
        <v>22</v>
      </c>
      <c r="E17" s="3" t="s">
        <v>64</v>
      </c>
      <c r="F17" s="3">
        <v>1</v>
      </c>
      <c r="G17" s="71">
        <f>[2]Запчасти!$C$156</f>
        <v>1993</v>
      </c>
      <c r="H17" s="35">
        <f>F17*G17</f>
        <v>1993</v>
      </c>
    </row>
    <row r="18" spans="1:8">
      <c r="A18" s="144"/>
      <c r="B18" s="135"/>
      <c r="C18" s="115"/>
      <c r="D18" s="98" t="s">
        <v>27</v>
      </c>
      <c r="E18" s="3" t="str">
        <f>'[2]Масла и технические жидкости'!$B$14</f>
        <v>Antifreeze Extra</v>
      </c>
      <c r="F18" s="3">
        <v>11</v>
      </c>
      <c r="G18" s="71">
        <f>'[2]Масла и технические жидкости'!$C$14</f>
        <v>332</v>
      </c>
      <c r="H18" s="35">
        <f t="shared" si="0"/>
        <v>3652</v>
      </c>
    </row>
    <row r="19" spans="1:8">
      <c r="A19" s="144"/>
      <c r="B19" s="135"/>
      <c r="C19" s="115"/>
      <c r="D19" s="101" t="s">
        <v>71</v>
      </c>
      <c r="E19" s="3" t="str">
        <f>[2]Запчасти!$B$158</f>
        <v>MR556587</v>
      </c>
      <c r="F19" s="3">
        <v>1</v>
      </c>
      <c r="G19" s="71">
        <v>0</v>
      </c>
      <c r="H19" s="35">
        <f t="shared" si="0"/>
        <v>0</v>
      </c>
    </row>
    <row r="20" spans="1:8" ht="26">
      <c r="A20" s="144"/>
      <c r="B20" s="135"/>
      <c r="C20" s="115"/>
      <c r="D20" s="98" t="s">
        <v>59</v>
      </c>
      <c r="E20" s="3" t="str">
        <f>[2]Запчасти!$B$159</f>
        <v>MN106046</v>
      </c>
      <c r="F20" s="3">
        <v>1</v>
      </c>
      <c r="G20" s="73">
        <f>[2]Запчасти!$C$159</f>
        <v>320</v>
      </c>
      <c r="H20" s="35">
        <f t="shared" si="0"/>
        <v>320</v>
      </c>
    </row>
    <row r="21" spans="1:8" ht="14" thickBot="1">
      <c r="A21" s="144"/>
      <c r="B21" s="135"/>
      <c r="C21" s="115"/>
      <c r="D21" s="98"/>
      <c r="E21" s="3"/>
      <c r="F21" s="3"/>
      <c r="G21" s="73"/>
      <c r="H21" s="35">
        <f t="shared" si="0"/>
        <v>0</v>
      </c>
    </row>
    <row r="22" spans="1:8" ht="15" thickTop="1" thickBot="1">
      <c r="A22" s="144"/>
      <c r="B22" s="135"/>
      <c r="C22" s="116"/>
      <c r="D22" s="102" t="s">
        <v>11</v>
      </c>
      <c r="E22" s="112"/>
      <c r="F22" s="112"/>
      <c r="G22" s="113"/>
      <c r="H22" s="36">
        <f>SUM(H12:H21)</f>
        <v>15044.6</v>
      </c>
    </row>
    <row r="23" spans="1:8" ht="14" thickTop="1">
      <c r="A23" s="144"/>
      <c r="B23" s="135"/>
      <c r="C23" s="115" t="s">
        <v>2</v>
      </c>
      <c r="D23" s="98" t="s">
        <v>4</v>
      </c>
      <c r="E23" s="16" t="s">
        <v>67</v>
      </c>
      <c r="F23" s="16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44"/>
      <c r="B24" s="135"/>
      <c r="C24" s="115"/>
      <c r="D24" s="98" t="s">
        <v>7</v>
      </c>
      <c r="E24" s="3" t="s">
        <v>63</v>
      </c>
      <c r="F24" s="3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44"/>
      <c r="B25" s="135"/>
      <c r="C25" s="115"/>
      <c r="D25" s="98" t="s">
        <v>8</v>
      </c>
      <c r="E25" s="3" t="s">
        <v>65</v>
      </c>
      <c r="F25" s="3">
        <v>1</v>
      </c>
      <c r="G25" s="71">
        <f>[2]Запчасти!$C$149</f>
        <v>1310</v>
      </c>
      <c r="H25" s="35">
        <f t="shared" si="1"/>
        <v>1310</v>
      </c>
    </row>
    <row r="26" spans="1:8">
      <c r="A26" s="144"/>
      <c r="B26" s="135"/>
      <c r="C26" s="115"/>
      <c r="D26" s="101" t="s">
        <v>61</v>
      </c>
      <c r="E26" s="3" t="s">
        <v>66</v>
      </c>
      <c r="F26" s="3">
        <v>1</v>
      </c>
      <c r="G26" s="71">
        <f>[2]Запчасти!$C$157</f>
        <v>1782</v>
      </c>
      <c r="H26" s="35">
        <f t="shared" si="1"/>
        <v>1782</v>
      </c>
    </row>
    <row r="27" spans="1:8" ht="26">
      <c r="A27" s="144"/>
      <c r="B27" s="135"/>
      <c r="C27" s="115"/>
      <c r="D27" s="98" t="s">
        <v>69</v>
      </c>
      <c r="E27" s="3" t="s">
        <v>68</v>
      </c>
      <c r="F27" s="3">
        <v>1</v>
      </c>
      <c r="G27" s="71">
        <f>'[2]Масла и технические жидкости'!$C$6</f>
        <v>275</v>
      </c>
      <c r="H27" s="35">
        <f t="shared" si="1"/>
        <v>275</v>
      </c>
    </row>
    <row r="28" spans="1:8">
      <c r="A28" s="144"/>
      <c r="B28" s="135"/>
      <c r="C28" s="115"/>
      <c r="D28" s="98" t="s">
        <v>22</v>
      </c>
      <c r="E28" s="3" t="s">
        <v>64</v>
      </c>
      <c r="F28" s="3">
        <v>1</v>
      </c>
      <c r="G28" s="71">
        <f>[2]Запчасти!$C$156</f>
        <v>1993</v>
      </c>
      <c r="H28" s="35">
        <f>F28*G28</f>
        <v>1993</v>
      </c>
    </row>
    <row r="29" spans="1:8">
      <c r="A29" s="144"/>
      <c r="B29" s="135"/>
      <c r="C29" s="115"/>
      <c r="D29" s="98" t="s">
        <v>27</v>
      </c>
      <c r="E29" s="3" t="str">
        <f>'[2]Масла и технические жидкости'!$B$14</f>
        <v>Antifreeze Extra</v>
      </c>
      <c r="F29" s="3">
        <v>11</v>
      </c>
      <c r="G29" s="71">
        <f>'[2]Масла и технические жидкости'!$C$14</f>
        <v>332</v>
      </c>
      <c r="H29" s="35">
        <f t="shared" si="1"/>
        <v>3652</v>
      </c>
    </row>
    <row r="30" spans="1:8">
      <c r="A30" s="144"/>
      <c r="B30" s="135"/>
      <c r="C30" s="115"/>
      <c r="D30" s="101" t="s">
        <v>71</v>
      </c>
      <c r="E30" s="3" t="str">
        <f>[2]Запчасти!$B$158</f>
        <v>MR556587</v>
      </c>
      <c r="F30" s="3">
        <v>1</v>
      </c>
      <c r="G30" s="71">
        <v>0</v>
      </c>
      <c r="H30" s="35">
        <f t="shared" si="1"/>
        <v>0</v>
      </c>
    </row>
    <row r="31" spans="1:8" ht="26">
      <c r="A31" s="144"/>
      <c r="B31" s="135"/>
      <c r="C31" s="115"/>
      <c r="D31" s="98" t="s">
        <v>59</v>
      </c>
      <c r="E31" s="3" t="str">
        <f>[2]Запчасти!$B$159</f>
        <v>MN106046</v>
      </c>
      <c r="F31" s="3">
        <v>1</v>
      </c>
      <c r="G31" s="73">
        <f>[2]Запчасти!$C$159</f>
        <v>320</v>
      </c>
      <c r="H31" s="35">
        <f t="shared" si="1"/>
        <v>320</v>
      </c>
    </row>
    <row r="32" spans="1:8" ht="14" thickBot="1">
      <c r="A32" s="144"/>
      <c r="B32" s="135"/>
      <c r="C32" s="115"/>
      <c r="D32" s="98"/>
      <c r="E32" s="3"/>
      <c r="F32" s="3"/>
      <c r="G32" s="73"/>
      <c r="H32" s="35">
        <f t="shared" si="1"/>
        <v>0</v>
      </c>
    </row>
    <row r="33" spans="1:8" ht="15" thickTop="1" thickBot="1">
      <c r="A33" s="144"/>
      <c r="B33" s="136"/>
      <c r="C33" s="115"/>
      <c r="D33" s="102" t="s">
        <v>11</v>
      </c>
      <c r="E33" s="112"/>
      <c r="F33" s="112"/>
      <c r="G33" s="113"/>
      <c r="H33" s="36">
        <f>SUM(H23:H32)</f>
        <v>15044.6</v>
      </c>
    </row>
    <row r="34" spans="1:8" ht="14" thickTop="1">
      <c r="A34" s="144"/>
      <c r="B34" s="201">
        <v>3</v>
      </c>
      <c r="C34" s="180" t="s">
        <v>1</v>
      </c>
      <c r="D34" s="98" t="s">
        <v>4</v>
      </c>
      <c r="E34" s="2" t="str">
        <f>'[2]Масла и технические жидкости'!$B$5</f>
        <v>Mobil-1 0W40</v>
      </c>
      <c r="F34" s="2">
        <v>4.9000000000000004</v>
      </c>
      <c r="G34" s="68">
        <f>'[2]Масла и технические жидкости'!$C$5</f>
        <v>711.46</v>
      </c>
      <c r="H34" s="35">
        <f>F34*G34</f>
        <v>3486.1540000000005</v>
      </c>
    </row>
    <row r="35" spans="1:8">
      <c r="A35" s="144"/>
      <c r="B35" s="201"/>
      <c r="C35" s="145"/>
      <c r="D35" s="98" t="s">
        <v>7</v>
      </c>
      <c r="E35" s="2" t="str">
        <f>[2]Запчасти!$B$194</f>
        <v>MD352626</v>
      </c>
      <c r="F35" s="2">
        <v>1</v>
      </c>
      <c r="G35" s="68">
        <f>[2]Запчасти!$C$194</f>
        <v>753</v>
      </c>
      <c r="H35" s="35">
        <f t="shared" ref="H35:H44" si="2">F35*G35</f>
        <v>753</v>
      </c>
    </row>
    <row r="36" spans="1:8">
      <c r="A36" s="144"/>
      <c r="B36" s="201"/>
      <c r="C36" s="145"/>
      <c r="D36" s="98" t="s">
        <v>8</v>
      </c>
      <c r="E36" s="2" t="str">
        <f>[2]Запчасти!$B$195</f>
        <v>7803A028</v>
      </c>
      <c r="F36" s="2">
        <v>1</v>
      </c>
      <c r="G36" s="68">
        <f>[2]Запчасти!$C$195</f>
        <v>1310</v>
      </c>
      <c r="H36" s="35">
        <f t="shared" si="2"/>
        <v>1310</v>
      </c>
    </row>
    <row r="37" spans="1:8">
      <c r="A37" s="144"/>
      <c r="B37" s="201"/>
      <c r="C37" s="145"/>
      <c r="D37" s="101" t="s">
        <v>20</v>
      </c>
      <c r="E37" s="2" t="str">
        <f>[2]Запчасти!$B$198</f>
        <v>1822A002</v>
      </c>
      <c r="F37" s="2">
        <v>6</v>
      </c>
      <c r="G37" s="68">
        <f>[2]Запчасти!$C$198</f>
        <v>1099</v>
      </c>
      <c r="H37" s="35">
        <f t="shared" si="2"/>
        <v>6594</v>
      </c>
    </row>
    <row r="38" spans="1:8" ht="26">
      <c r="A38" s="144"/>
      <c r="B38" s="201"/>
      <c r="C38" s="145"/>
      <c r="D38" s="98" t="s">
        <v>21</v>
      </c>
      <c r="E38" s="3" t="s">
        <v>68</v>
      </c>
      <c r="F38" s="3">
        <v>1</v>
      </c>
      <c r="G38" s="71">
        <f>'[2]Масла и технические жидкости'!$C$6</f>
        <v>275</v>
      </c>
      <c r="H38" s="35">
        <f t="shared" si="2"/>
        <v>275</v>
      </c>
    </row>
    <row r="39" spans="1:8">
      <c r="A39" s="144"/>
      <c r="B39" s="201"/>
      <c r="C39" s="145"/>
      <c r="D39" s="98" t="s">
        <v>22</v>
      </c>
      <c r="E39" s="3" t="str">
        <f>[2]Запчасти!$B$196</f>
        <v>MR571476</v>
      </c>
      <c r="F39" s="3">
        <v>1</v>
      </c>
      <c r="G39" s="71">
        <f>[2]Запчасти!$C$196</f>
        <v>2159</v>
      </c>
      <c r="H39" s="35">
        <f t="shared" si="2"/>
        <v>2159</v>
      </c>
    </row>
    <row r="40" spans="1:8">
      <c r="A40" s="144"/>
      <c r="B40" s="201"/>
      <c r="C40" s="145"/>
      <c r="D40" s="98" t="s">
        <v>27</v>
      </c>
      <c r="E40" s="3" t="str">
        <f>'[2]Масла и технические жидкости'!$B$14</f>
        <v>Antifreeze Extra</v>
      </c>
      <c r="F40" s="3">
        <v>11</v>
      </c>
      <c r="G40" s="71">
        <f>'[2]Масла и технические жидкости'!$C$14</f>
        <v>332</v>
      </c>
      <c r="H40" s="35">
        <f t="shared" si="2"/>
        <v>3652</v>
      </c>
    </row>
    <row r="41" spans="1:8">
      <c r="A41" s="144"/>
      <c r="B41" s="201"/>
      <c r="C41" s="145"/>
      <c r="D41" s="101" t="s">
        <v>71</v>
      </c>
      <c r="E41" s="3" t="str">
        <f>[2]Запчасти!$B$197</f>
        <v>MR529135</v>
      </c>
      <c r="F41" s="3">
        <v>1</v>
      </c>
      <c r="G41" s="71">
        <f>[2]Запчасти!$C$197</f>
        <v>4851</v>
      </c>
      <c r="H41" s="35">
        <f t="shared" si="2"/>
        <v>4851</v>
      </c>
    </row>
    <row r="42" spans="1:8" ht="26">
      <c r="A42" s="144"/>
      <c r="B42" s="201"/>
      <c r="C42" s="145"/>
      <c r="D42" s="101" t="s">
        <v>59</v>
      </c>
      <c r="E42" s="3" t="str">
        <f>[2]Запчасти!$B$199</f>
        <v>MN106046</v>
      </c>
      <c r="F42" s="3">
        <v>1</v>
      </c>
      <c r="G42" s="73">
        <f>[2]Запчасти!$C$199</f>
        <v>320</v>
      </c>
      <c r="H42" s="35">
        <f t="shared" si="2"/>
        <v>320</v>
      </c>
    </row>
    <row r="43" spans="1:8" ht="26">
      <c r="A43" s="144"/>
      <c r="B43" s="201"/>
      <c r="C43" s="145"/>
      <c r="D43" s="101" t="s">
        <v>79</v>
      </c>
      <c r="E43" s="3" t="str">
        <f>[2]Запчасти!$B$161</f>
        <v>MD199282</v>
      </c>
      <c r="F43" s="3">
        <v>1</v>
      </c>
      <c r="G43" s="73">
        <f>[2]Запчасти!$C$161</f>
        <v>557</v>
      </c>
      <c r="H43" s="35">
        <f t="shared" si="2"/>
        <v>557</v>
      </c>
    </row>
    <row r="44" spans="1:8" ht="14" thickBot="1">
      <c r="A44" s="144"/>
      <c r="B44" s="201"/>
      <c r="C44" s="145"/>
      <c r="D44" s="98"/>
      <c r="E44" s="2"/>
      <c r="F44" s="2"/>
      <c r="G44" s="2"/>
      <c r="H44" s="35">
        <f t="shared" si="2"/>
        <v>0</v>
      </c>
    </row>
    <row r="45" spans="1:8" ht="15" thickTop="1" thickBot="1">
      <c r="A45" s="144"/>
      <c r="B45" s="201"/>
      <c r="C45" s="225"/>
      <c r="D45" s="102" t="s">
        <v>11</v>
      </c>
      <c r="E45" s="84"/>
      <c r="F45" s="84"/>
      <c r="G45" s="84"/>
      <c r="H45" s="36">
        <f>SUM(H34:H44)</f>
        <v>23957.154000000002</v>
      </c>
    </row>
    <row r="46" spans="1:8" ht="14" thickTop="1">
      <c r="A46" s="144"/>
      <c r="B46" s="201"/>
      <c r="C46" s="145" t="s">
        <v>2</v>
      </c>
      <c r="D46" s="103" t="s">
        <v>4</v>
      </c>
      <c r="E46" s="2" t="str">
        <f>'[2]Масла и технические жидкости'!$B$5</f>
        <v>Mobil-1 0W40</v>
      </c>
      <c r="F46" s="2">
        <v>4.9000000000000004</v>
      </c>
      <c r="G46" s="68">
        <f>'[2]Масла и технические жидкости'!$C$5</f>
        <v>711.46</v>
      </c>
      <c r="H46" s="35">
        <f>F46*G46</f>
        <v>3486.1540000000005</v>
      </c>
    </row>
    <row r="47" spans="1:8">
      <c r="A47" s="144"/>
      <c r="B47" s="201"/>
      <c r="C47" s="145"/>
      <c r="D47" s="101" t="s">
        <v>7</v>
      </c>
      <c r="E47" s="2" t="str">
        <f>[2]Запчасти!$B$194</f>
        <v>MD352626</v>
      </c>
      <c r="F47" s="2">
        <v>1</v>
      </c>
      <c r="G47" s="68">
        <f>[2]Запчасти!$C$194</f>
        <v>753</v>
      </c>
      <c r="H47" s="35">
        <f t="shared" ref="H47:H56" si="3">F47*G47</f>
        <v>753</v>
      </c>
    </row>
    <row r="48" spans="1:8">
      <c r="A48" s="144"/>
      <c r="B48" s="201"/>
      <c r="C48" s="145"/>
      <c r="D48" s="101" t="s">
        <v>8</v>
      </c>
      <c r="E48" s="2" t="str">
        <f>[2]Запчасти!$B$195</f>
        <v>7803A028</v>
      </c>
      <c r="F48" s="2">
        <v>1</v>
      </c>
      <c r="G48" s="68">
        <f>[2]Запчасти!$C$195</f>
        <v>1310</v>
      </c>
      <c r="H48" s="35">
        <f t="shared" si="3"/>
        <v>1310</v>
      </c>
    </row>
    <row r="49" spans="1:8">
      <c r="A49" s="144"/>
      <c r="B49" s="201"/>
      <c r="C49" s="145"/>
      <c r="D49" s="101" t="s">
        <v>20</v>
      </c>
      <c r="E49" s="2" t="str">
        <f>[2]Запчасти!$B$198</f>
        <v>1822A002</v>
      </c>
      <c r="F49" s="2">
        <v>6</v>
      </c>
      <c r="G49" s="68">
        <f>[2]Запчасти!$C$198</f>
        <v>1099</v>
      </c>
      <c r="H49" s="35">
        <f t="shared" si="3"/>
        <v>6594</v>
      </c>
    </row>
    <row r="50" spans="1:8" ht="26">
      <c r="A50" s="144"/>
      <c r="B50" s="201"/>
      <c r="C50" s="145"/>
      <c r="D50" s="101" t="s">
        <v>69</v>
      </c>
      <c r="E50" s="3" t="str">
        <f>'[2]Масла и технические жидкости'!$B$6</f>
        <v>Mobil DOT4</v>
      </c>
      <c r="F50" s="3">
        <v>1</v>
      </c>
      <c r="G50" s="73">
        <f>'[2]Масла и технические жидкости'!$C$6</f>
        <v>275</v>
      </c>
      <c r="H50" s="35">
        <f t="shared" si="3"/>
        <v>275</v>
      </c>
    </row>
    <row r="51" spans="1:8">
      <c r="A51" s="144"/>
      <c r="B51" s="201"/>
      <c r="C51" s="145"/>
      <c r="D51" s="101" t="s">
        <v>22</v>
      </c>
      <c r="E51" s="2" t="str">
        <f>[2]Запчасти!$B$196</f>
        <v>MR571476</v>
      </c>
      <c r="F51" s="2">
        <v>1</v>
      </c>
      <c r="G51" s="68">
        <f>[2]Запчасти!$C$196</f>
        <v>2159</v>
      </c>
      <c r="H51" s="35">
        <f t="shared" si="3"/>
        <v>2159</v>
      </c>
    </row>
    <row r="52" spans="1:8">
      <c r="A52" s="144"/>
      <c r="B52" s="201"/>
      <c r="C52" s="145"/>
      <c r="D52" s="101" t="s">
        <v>71</v>
      </c>
      <c r="E52" s="3" t="str">
        <f>[2]Запчасти!$B$197</f>
        <v>MR529135</v>
      </c>
      <c r="F52" s="3">
        <v>1</v>
      </c>
      <c r="G52" s="73">
        <f>[2]Запчасти!$C$197</f>
        <v>4851</v>
      </c>
      <c r="H52" s="35">
        <f t="shared" si="3"/>
        <v>4851</v>
      </c>
    </row>
    <row r="53" spans="1:8" ht="26">
      <c r="A53" s="144"/>
      <c r="B53" s="201"/>
      <c r="C53" s="145"/>
      <c r="D53" s="101" t="s">
        <v>59</v>
      </c>
      <c r="E53" s="3" t="str">
        <f>[2]Запчасти!$B$199</f>
        <v>MN106046</v>
      </c>
      <c r="F53" s="3">
        <v>1</v>
      </c>
      <c r="G53" s="73">
        <f>[2]Запчасти!$C$199</f>
        <v>320</v>
      </c>
      <c r="H53" s="35">
        <f t="shared" si="3"/>
        <v>320</v>
      </c>
    </row>
    <row r="54" spans="1:8">
      <c r="A54" s="144"/>
      <c r="B54" s="201"/>
      <c r="C54" s="145"/>
      <c r="D54" s="104" t="s">
        <v>27</v>
      </c>
      <c r="E54" s="3" t="str">
        <f>'[2]Масла и технические жидкости'!$B$14</f>
        <v>Antifreeze Extra</v>
      </c>
      <c r="F54" s="3">
        <v>11</v>
      </c>
      <c r="G54" s="73">
        <f>'[2]Масла и технические жидкости'!$C$14</f>
        <v>332</v>
      </c>
      <c r="H54" s="35">
        <f t="shared" si="3"/>
        <v>3652</v>
      </c>
    </row>
    <row r="55" spans="1:8" ht="26">
      <c r="A55" s="144"/>
      <c r="B55" s="201"/>
      <c r="C55" s="145"/>
      <c r="D55" s="101" t="s">
        <v>79</v>
      </c>
      <c r="E55" s="3" t="str">
        <f>E43</f>
        <v>MD199282</v>
      </c>
      <c r="F55" s="3">
        <v>1</v>
      </c>
      <c r="G55" s="73">
        <f>G43</f>
        <v>557</v>
      </c>
      <c r="H55" s="35">
        <f t="shared" si="3"/>
        <v>557</v>
      </c>
    </row>
    <row r="56" spans="1:8" ht="14" thickBot="1">
      <c r="A56" s="144"/>
      <c r="B56" s="201"/>
      <c r="C56" s="145"/>
      <c r="D56" s="98"/>
      <c r="E56" s="2"/>
      <c r="F56" s="2"/>
      <c r="G56" s="2"/>
      <c r="H56" s="35">
        <f t="shared" si="3"/>
        <v>0</v>
      </c>
    </row>
    <row r="57" spans="1:8" ht="15" thickTop="1" thickBot="1">
      <c r="A57" s="144"/>
      <c r="B57" s="202"/>
      <c r="C57" s="190"/>
      <c r="D57" s="102" t="s">
        <v>11</v>
      </c>
      <c r="E57" s="2"/>
      <c r="F57" s="2"/>
      <c r="G57" s="2"/>
      <c r="H57" s="36">
        <f>SUM(H46:H56)</f>
        <v>23957.154000000002</v>
      </c>
    </row>
    <row r="58" spans="1:8" ht="14" thickTop="1">
      <c r="A58" s="144"/>
      <c r="B58" s="133" t="str">
        <f>ТО210000!B52</f>
        <v>3,8 MIVEC</v>
      </c>
      <c r="C58" s="114" t="s">
        <v>1</v>
      </c>
      <c r="D58" s="105"/>
      <c r="E58" s="16"/>
      <c r="F58" s="16"/>
      <c r="G58" s="79"/>
      <c r="H58" s="35">
        <f>F58*G58</f>
        <v>0</v>
      </c>
    </row>
    <row r="59" spans="1:8">
      <c r="A59" s="144"/>
      <c r="B59" s="133"/>
      <c r="C59" s="115"/>
      <c r="D59" s="98"/>
      <c r="E59" s="3"/>
      <c r="F59" s="3"/>
      <c r="G59" s="73"/>
      <c r="H59" s="35">
        <f t="shared" ref="H59:H67" si="4">F59*G59</f>
        <v>0</v>
      </c>
    </row>
    <row r="60" spans="1:8">
      <c r="A60" s="144"/>
      <c r="B60" s="133"/>
      <c r="C60" s="115"/>
      <c r="D60" s="98"/>
      <c r="E60" s="3"/>
      <c r="F60" s="3"/>
      <c r="G60" s="73"/>
      <c r="H60" s="35">
        <f t="shared" si="4"/>
        <v>0</v>
      </c>
    </row>
    <row r="61" spans="1:8">
      <c r="A61" s="144"/>
      <c r="B61" s="133"/>
      <c r="C61" s="115"/>
      <c r="D61" s="101"/>
      <c r="E61" s="3"/>
      <c r="F61" s="3"/>
      <c r="G61" s="73"/>
      <c r="H61" s="35">
        <f t="shared" si="4"/>
        <v>0</v>
      </c>
    </row>
    <row r="62" spans="1:8">
      <c r="A62" s="144"/>
      <c r="B62" s="133"/>
      <c r="C62" s="115"/>
      <c r="D62" s="101"/>
      <c r="E62" s="3"/>
      <c r="F62" s="3"/>
      <c r="G62" s="73"/>
      <c r="H62" s="35">
        <f t="shared" si="4"/>
        <v>0</v>
      </c>
    </row>
    <row r="63" spans="1:8">
      <c r="A63" s="144"/>
      <c r="B63" s="133"/>
      <c r="C63" s="115"/>
      <c r="D63" s="101"/>
      <c r="E63" s="3"/>
      <c r="F63" s="3"/>
      <c r="G63" s="73"/>
      <c r="H63" s="35">
        <f t="shared" si="4"/>
        <v>0</v>
      </c>
    </row>
    <row r="64" spans="1:8">
      <c r="A64" s="144"/>
      <c r="B64" s="133"/>
      <c r="C64" s="115"/>
      <c r="D64" s="101"/>
      <c r="E64" s="3"/>
      <c r="F64" s="3"/>
      <c r="G64" s="73"/>
      <c r="H64" s="35">
        <f t="shared" si="4"/>
        <v>0</v>
      </c>
    </row>
    <row r="65" spans="1:8">
      <c r="A65" s="144"/>
      <c r="B65" s="133"/>
      <c r="C65" s="115"/>
      <c r="D65" s="98"/>
      <c r="E65" s="3"/>
      <c r="F65" s="3"/>
      <c r="G65" s="73"/>
      <c r="H65" s="35">
        <f t="shared" si="4"/>
        <v>0</v>
      </c>
    </row>
    <row r="66" spans="1:8">
      <c r="A66" s="144"/>
      <c r="B66" s="133"/>
      <c r="C66" s="115"/>
      <c r="D66" s="104"/>
      <c r="E66" s="62"/>
      <c r="F66" s="62"/>
      <c r="G66" s="71"/>
      <c r="H66" s="27">
        <f t="shared" si="4"/>
        <v>0</v>
      </c>
    </row>
    <row r="67" spans="1:8" ht="14" thickBot="1">
      <c r="A67" s="144"/>
      <c r="B67" s="133"/>
      <c r="C67" s="115"/>
      <c r="D67" s="104"/>
      <c r="E67" s="62"/>
      <c r="F67" s="62"/>
      <c r="G67" s="71"/>
      <c r="H67" s="27">
        <f t="shared" si="4"/>
        <v>0</v>
      </c>
    </row>
    <row r="68" spans="1:8" ht="15" thickTop="1" thickBot="1">
      <c r="A68" s="144"/>
      <c r="B68" s="133"/>
      <c r="C68" s="116"/>
      <c r="D68" s="102" t="s">
        <v>11</v>
      </c>
      <c r="E68" s="112"/>
      <c r="F68" s="112"/>
      <c r="G68" s="113"/>
      <c r="H68" s="36">
        <f>SUM(H58:H67)</f>
        <v>0</v>
      </c>
    </row>
    <row r="69" spans="1:8" ht="14" thickTop="1">
      <c r="A69" s="144"/>
      <c r="B69" s="133"/>
      <c r="C69" s="115" t="s">
        <v>2</v>
      </c>
      <c r="D69" s="105" t="s">
        <v>4</v>
      </c>
      <c r="E69" s="16" t="str">
        <f>ТО15000!E67</f>
        <v>Mobil-1 0W40</v>
      </c>
      <c r="F69" s="16">
        <f>ТО15000!F67</f>
        <v>4.9000000000000004</v>
      </c>
      <c r="G69" s="79">
        <f>ТО15000!G67</f>
        <v>711.46</v>
      </c>
      <c r="H69" s="35">
        <f>F69*G69</f>
        <v>3486.1540000000005</v>
      </c>
    </row>
    <row r="70" spans="1:8">
      <c r="A70" s="144"/>
      <c r="B70" s="133"/>
      <c r="C70" s="115"/>
      <c r="D70" s="98" t="s">
        <v>7</v>
      </c>
      <c r="E70" s="62" t="str">
        <f>ТО15000!E68</f>
        <v>MD352626</v>
      </c>
      <c r="F70" s="62">
        <f>ТО15000!F68</f>
        <v>1</v>
      </c>
      <c r="G70" s="71">
        <f>ТО15000!G68</f>
        <v>753</v>
      </c>
      <c r="H70" s="35">
        <f t="shared" ref="H70:H76" si="5">F70*G70</f>
        <v>753</v>
      </c>
    </row>
    <row r="71" spans="1:8">
      <c r="A71" s="144"/>
      <c r="B71" s="133"/>
      <c r="C71" s="115"/>
      <c r="D71" s="98" t="s">
        <v>8</v>
      </c>
      <c r="E71" s="3" t="str">
        <f>ТО15000!E69</f>
        <v>7803A028</v>
      </c>
      <c r="F71" s="3">
        <f>ТО15000!F69</f>
        <v>1</v>
      </c>
      <c r="G71" s="73">
        <f>ТО15000!G69</f>
        <v>1310</v>
      </c>
      <c r="H71" s="35">
        <f t="shared" si="5"/>
        <v>1310</v>
      </c>
    </row>
    <row r="72" spans="1:8">
      <c r="A72" s="144"/>
      <c r="B72" s="133"/>
      <c r="C72" s="115"/>
      <c r="D72" s="101" t="s">
        <v>20</v>
      </c>
      <c r="E72" s="3" t="str">
        <f>ТО60000!E67</f>
        <v>1822A002</v>
      </c>
      <c r="F72" s="3">
        <f>ТО60000!F67</f>
        <v>6</v>
      </c>
      <c r="G72" s="73">
        <f>ТО60000!G67</f>
        <v>1099</v>
      </c>
      <c r="H72" s="35">
        <f t="shared" si="5"/>
        <v>6594</v>
      </c>
    </row>
    <row r="73" spans="1:8" ht="26">
      <c r="A73" s="144"/>
      <c r="B73" s="133"/>
      <c r="C73" s="115"/>
      <c r="D73" s="101" t="s">
        <v>21</v>
      </c>
      <c r="E73" s="3" t="str">
        <f>ТО30000!E65</f>
        <v>Mobil DOT4</v>
      </c>
      <c r="F73" s="3">
        <f>ТО30000!F65</f>
        <v>1</v>
      </c>
      <c r="G73" s="73">
        <f>ТО30000!G65</f>
        <v>275</v>
      </c>
      <c r="H73" s="35">
        <f t="shared" si="5"/>
        <v>275</v>
      </c>
    </row>
    <row r="74" spans="1:8">
      <c r="A74" s="144"/>
      <c r="B74" s="133"/>
      <c r="C74" s="115"/>
      <c r="D74" s="101" t="s">
        <v>22</v>
      </c>
      <c r="E74" s="3" t="str">
        <f>ТО30000!E66</f>
        <v>MR571476</v>
      </c>
      <c r="F74" s="3">
        <f>ТО30000!F66</f>
        <v>1</v>
      </c>
      <c r="G74" s="73">
        <f>ТО30000!G66</f>
        <v>2159</v>
      </c>
      <c r="H74" s="35">
        <f t="shared" si="5"/>
        <v>2159</v>
      </c>
    </row>
    <row r="75" spans="1:8">
      <c r="A75" s="144"/>
      <c r="B75" s="133"/>
      <c r="C75" s="115"/>
      <c r="D75" s="101" t="s">
        <v>33</v>
      </c>
      <c r="E75" s="3" t="str">
        <f>ТО120000!E75</f>
        <v>MR529135</v>
      </c>
      <c r="F75" s="3">
        <f>ТО120000!F75</f>
        <v>1</v>
      </c>
      <c r="G75" s="73">
        <f>ТО120000!G75</f>
        <v>4851</v>
      </c>
      <c r="H75" s="35">
        <f t="shared" si="5"/>
        <v>4851</v>
      </c>
    </row>
    <row r="76" spans="1:8" ht="26">
      <c r="A76" s="135"/>
      <c r="B76" s="133"/>
      <c r="C76" s="115"/>
      <c r="D76" s="101" t="s">
        <v>59</v>
      </c>
      <c r="E76" s="3" t="str">
        <f>ТО120000!E76</f>
        <v>MR529146</v>
      </c>
      <c r="F76" s="3">
        <f>ТО120000!F76</f>
        <v>1</v>
      </c>
      <c r="G76" s="73">
        <f>ТО120000!G76</f>
        <v>146</v>
      </c>
      <c r="H76" s="35">
        <f t="shared" si="5"/>
        <v>146</v>
      </c>
    </row>
    <row r="77" spans="1:8">
      <c r="A77" s="135"/>
      <c r="B77" s="133"/>
      <c r="C77" s="115"/>
      <c r="D77" s="104" t="s">
        <v>27</v>
      </c>
      <c r="E77" s="62" t="str">
        <f>ТО60000!E68</f>
        <v>Antifreeze Extra</v>
      </c>
      <c r="F77" s="62">
        <f>ТО60000!F68</f>
        <v>11</v>
      </c>
      <c r="G77" s="71">
        <f>ТО60000!G68</f>
        <v>332</v>
      </c>
      <c r="H77" s="27">
        <f>F77*G77</f>
        <v>3652</v>
      </c>
    </row>
    <row r="78" spans="1:8" ht="26">
      <c r="A78" s="135"/>
      <c r="B78" s="133"/>
      <c r="C78" s="115"/>
      <c r="D78" s="101" t="s">
        <v>79</v>
      </c>
      <c r="E78" s="62" t="str">
        <f>[2]Запчасти!$B$160</f>
        <v>MR561584</v>
      </c>
      <c r="F78" s="62">
        <v>1</v>
      </c>
      <c r="G78" s="71">
        <f>[2]Запчасти!$C$160</f>
        <v>523</v>
      </c>
      <c r="H78" s="27">
        <f>F78*G78</f>
        <v>523</v>
      </c>
    </row>
    <row r="79" spans="1:8" ht="14" thickBot="1">
      <c r="A79" s="135"/>
      <c r="B79" s="133"/>
      <c r="C79" s="115"/>
      <c r="D79" s="104"/>
      <c r="E79" s="62"/>
      <c r="F79" s="62"/>
      <c r="G79" s="71"/>
      <c r="H79" s="27">
        <f>F79*G79</f>
        <v>0</v>
      </c>
    </row>
    <row r="80" spans="1:8" ht="15" thickTop="1" thickBot="1">
      <c r="A80" s="136"/>
      <c r="B80" s="134"/>
      <c r="C80" s="122"/>
      <c r="D80" s="99" t="s">
        <v>11</v>
      </c>
      <c r="E80" s="119"/>
      <c r="F80" s="119"/>
      <c r="G80" s="120"/>
      <c r="H80" s="36">
        <f>SUM(H69:H79)</f>
        <v>23749.154000000002</v>
      </c>
    </row>
    <row r="81" spans="1:8" ht="14.25" customHeight="1" thickTop="1" thickBot="1">
      <c r="A81" s="139" t="s">
        <v>76</v>
      </c>
      <c r="B81" s="141" t="str">
        <f>B12</f>
        <v>3,2 DI-D</v>
      </c>
      <c r="C81" s="8" t="s">
        <v>1</v>
      </c>
      <c r="D81" s="121"/>
      <c r="E81" s="121"/>
      <c r="F81" s="121"/>
      <c r="G81" s="121"/>
      <c r="H81" s="37">
        <f>H22+G3</f>
        <v>27539.599999999999</v>
      </c>
    </row>
    <row r="82" spans="1:8" ht="15" thickTop="1" thickBot="1">
      <c r="A82" s="139"/>
      <c r="B82" s="142"/>
      <c r="C82" s="9" t="s">
        <v>2</v>
      </c>
      <c r="D82" s="117"/>
      <c r="E82" s="117"/>
      <c r="F82" s="117"/>
      <c r="G82" s="117"/>
      <c r="H82" s="37">
        <f>H33+G4</f>
        <v>27039.8</v>
      </c>
    </row>
    <row r="83" spans="1:8" ht="15" thickTop="1" thickBot="1">
      <c r="A83" s="139"/>
      <c r="B83" s="137">
        <v>3</v>
      </c>
      <c r="C83" s="9" t="s">
        <v>1</v>
      </c>
      <c r="D83" s="106"/>
      <c r="E83" s="83"/>
      <c r="F83" s="83"/>
      <c r="G83" s="83"/>
      <c r="H83" s="37">
        <f>H45+G5</f>
        <v>34952.754000000001</v>
      </c>
    </row>
    <row r="84" spans="1:8" ht="15" thickTop="1" thickBot="1">
      <c r="A84" s="139"/>
      <c r="B84" s="138"/>
      <c r="C84" s="9" t="s">
        <v>2</v>
      </c>
      <c r="D84" s="106"/>
      <c r="E84" s="83"/>
      <c r="F84" s="83"/>
      <c r="G84" s="83"/>
      <c r="H84" s="37">
        <f>H57+G6</f>
        <v>34952.754000000001</v>
      </c>
    </row>
    <row r="85" spans="1:8" ht="15" thickTop="1" thickBot="1">
      <c r="A85" s="139"/>
      <c r="B85" s="142" t="str">
        <f>B58</f>
        <v>3,8 MIVEC</v>
      </c>
      <c r="C85" s="9" t="s">
        <v>1</v>
      </c>
      <c r="D85" s="117"/>
      <c r="E85" s="117"/>
      <c r="F85" s="117"/>
      <c r="G85" s="117"/>
      <c r="H85" s="37"/>
    </row>
    <row r="86" spans="1:8" ht="15" thickTop="1" thickBot="1">
      <c r="A86" s="140"/>
      <c r="B86" s="143"/>
      <c r="C86" s="10" t="s">
        <v>2</v>
      </c>
      <c r="D86" s="118"/>
      <c r="E86" s="118"/>
      <c r="F86" s="118"/>
      <c r="G86" s="118"/>
      <c r="H86" s="37">
        <f>H80+G8</f>
        <v>36494.054000000004</v>
      </c>
    </row>
    <row r="87" spans="1:8" ht="13.5" customHeight="1" thickTop="1" thickBot="1">
      <c r="A87" s="123" t="s">
        <v>77</v>
      </c>
      <c r="B87" s="125" t="str">
        <f>B81</f>
        <v>3,2 DI-D</v>
      </c>
      <c r="C87" s="11" t="s">
        <v>1</v>
      </c>
      <c r="D87" s="127"/>
      <c r="E87" s="127"/>
      <c r="F87" s="127"/>
      <c r="G87" s="127"/>
      <c r="H87" s="38">
        <f>H81+G10</f>
        <v>28789.1</v>
      </c>
    </row>
    <row r="88" spans="1:8" ht="15" thickTop="1" thickBot="1">
      <c r="A88" s="123"/>
      <c r="B88" s="126"/>
      <c r="C88" s="12" t="s">
        <v>2</v>
      </c>
      <c r="D88" s="128"/>
      <c r="E88" s="128"/>
      <c r="F88" s="128"/>
      <c r="G88" s="128"/>
      <c r="H88" s="38">
        <f>H82+G10</f>
        <v>28289.3</v>
      </c>
    </row>
    <row r="89" spans="1:8" ht="15" thickTop="1" thickBot="1">
      <c r="A89" s="123"/>
      <c r="B89" s="131">
        <v>3</v>
      </c>
      <c r="C89" s="12" t="s">
        <v>1</v>
      </c>
      <c r="D89" s="128"/>
      <c r="E89" s="128"/>
      <c r="F89" s="128"/>
      <c r="G89" s="172"/>
      <c r="H89" s="38">
        <f>H83+G10</f>
        <v>36202.254000000001</v>
      </c>
    </row>
    <row r="90" spans="1:8" ht="15" thickTop="1" thickBot="1">
      <c r="A90" s="123"/>
      <c r="B90" s="132"/>
      <c r="C90" s="12" t="s">
        <v>2</v>
      </c>
      <c r="D90" s="128"/>
      <c r="E90" s="128"/>
      <c r="F90" s="128"/>
      <c r="G90" s="172"/>
      <c r="H90" s="38">
        <f>H84+G10</f>
        <v>36202.254000000001</v>
      </c>
    </row>
    <row r="91" spans="1:8" ht="15" thickTop="1" thickBot="1">
      <c r="A91" s="123"/>
      <c r="B91" s="126" t="str">
        <f>B85</f>
        <v>3,8 MIVEC</v>
      </c>
      <c r="C91" s="12" t="s">
        <v>1</v>
      </c>
      <c r="D91" s="128"/>
      <c r="E91" s="128"/>
      <c r="F91" s="128"/>
      <c r="G91" s="128"/>
      <c r="H91" s="38"/>
    </row>
    <row r="92" spans="1:8" ht="15" thickTop="1" thickBot="1">
      <c r="A92" s="124"/>
      <c r="B92" s="129"/>
      <c r="C92" s="13" t="s">
        <v>2</v>
      </c>
      <c r="D92" s="130"/>
      <c r="E92" s="130"/>
      <c r="F92" s="130"/>
      <c r="G92" s="130"/>
      <c r="H92" s="38">
        <f>H86+G10</f>
        <v>37743.554000000004</v>
      </c>
    </row>
    <row r="93" spans="1:8" ht="14" thickTop="1"/>
  </sheetData>
  <mergeCells count="55">
    <mergeCell ref="G9:H9"/>
    <mergeCell ref="B5:B6"/>
    <mergeCell ref="G5:H5"/>
    <mergeCell ref="G6:H6"/>
    <mergeCell ref="B34:B57"/>
    <mergeCell ref="C34:C45"/>
    <mergeCell ref="C46:C57"/>
    <mergeCell ref="G10:H10"/>
    <mergeCell ref="E22:G22"/>
    <mergeCell ref="E33:G33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E9:F9"/>
    <mergeCell ref="E10:F10"/>
    <mergeCell ref="A12:A80"/>
    <mergeCell ref="B12:B33"/>
    <mergeCell ref="C12:C22"/>
    <mergeCell ref="A9:A10"/>
    <mergeCell ref="B9:C9"/>
    <mergeCell ref="C23:C33"/>
    <mergeCell ref="B58:B80"/>
    <mergeCell ref="C58:C68"/>
    <mergeCell ref="E68:G68"/>
    <mergeCell ref="C69:C80"/>
    <mergeCell ref="E80:G80"/>
    <mergeCell ref="A87:A92"/>
    <mergeCell ref="B87:B88"/>
    <mergeCell ref="D87:G87"/>
    <mergeCell ref="D88:G88"/>
    <mergeCell ref="B91:B92"/>
    <mergeCell ref="D91:G91"/>
    <mergeCell ref="D92:G92"/>
    <mergeCell ref="B89:B90"/>
    <mergeCell ref="D89:G89"/>
    <mergeCell ref="D90:G90"/>
    <mergeCell ref="A81:A86"/>
    <mergeCell ref="B81:B82"/>
    <mergeCell ref="D81:G81"/>
    <mergeCell ref="D82:G82"/>
    <mergeCell ref="B85:B86"/>
    <mergeCell ref="D85:G85"/>
    <mergeCell ref="D86:G86"/>
    <mergeCell ref="B83:B84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workbookViewId="0">
      <selection activeCell="L26" sqref="L26"/>
    </sheetView>
  </sheetViews>
  <sheetFormatPr baseColWidth="10" defaultColWidth="8.7109375" defaultRowHeight="13" x14ac:dyDescent="0"/>
  <cols>
    <col min="1" max="1" width="20.42578125" style="1" customWidth="1"/>
    <col min="2" max="2" width="10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9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42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ТО240000!B3</f>
        <v>3,2 DI-D</v>
      </c>
      <c r="C3" s="6" t="s">
        <v>1</v>
      </c>
      <c r="D3" s="42">
        <v>1.9</v>
      </c>
      <c r="E3" s="181">
        <f>[1]Лист1!$B$5</f>
        <v>2499</v>
      </c>
      <c r="F3" s="182"/>
      <c r="G3" s="160">
        <f>D3*E3</f>
        <v>4748.0999999999995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1.9</v>
      </c>
      <c r="E4" s="183"/>
      <c r="F4" s="184"/>
      <c r="G4" s="160">
        <f>D4*E3</f>
        <v>4748.0999999999995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1.6</v>
      </c>
      <c r="E5" s="183"/>
      <c r="F5" s="184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83"/>
      <c r="F6" s="184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ТО240000!B7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1.6</v>
      </c>
      <c r="E8" s="185"/>
      <c r="F8" s="186"/>
      <c r="G8" s="162">
        <f>D8*E3</f>
        <v>3998.4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ТО240000!B12</f>
        <v>3,2 DI-D</v>
      </c>
      <c r="C12" s="114" t="s">
        <v>1</v>
      </c>
      <c r="D12" s="15" t="s">
        <v>4</v>
      </c>
      <c r="E12" s="16" t="s">
        <v>67</v>
      </c>
      <c r="F12" s="16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44"/>
      <c r="B13" s="135"/>
      <c r="C13" s="115"/>
      <c r="D13" s="15" t="s">
        <v>7</v>
      </c>
      <c r="E13" s="3" t="s">
        <v>63</v>
      </c>
      <c r="F13" s="3">
        <v>1</v>
      </c>
      <c r="G13" s="71">
        <f>[2]Запчасти!$C$155</f>
        <v>858</v>
      </c>
      <c r="H13" s="35">
        <f>F13*G13</f>
        <v>858</v>
      </c>
    </row>
    <row r="14" spans="1:21">
      <c r="A14" s="144"/>
      <c r="B14" s="135"/>
      <c r="C14" s="115"/>
      <c r="D14" s="15" t="s">
        <v>8</v>
      </c>
      <c r="E14" s="3" t="s">
        <v>65</v>
      </c>
      <c r="F14" s="3">
        <v>1</v>
      </c>
      <c r="G14" s="71">
        <f>[2]Запчасти!$C$149</f>
        <v>1310</v>
      </c>
      <c r="H14" s="35">
        <f>F14*G14</f>
        <v>1310</v>
      </c>
    </row>
    <row r="15" spans="1:21">
      <c r="A15" s="144"/>
      <c r="B15" s="135"/>
      <c r="C15" s="115"/>
      <c r="D15" s="17" t="s">
        <v>61</v>
      </c>
      <c r="E15" s="3" t="s">
        <v>66</v>
      </c>
      <c r="F15" s="3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35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35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35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35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191"/>
      <c r="F22" s="191"/>
      <c r="G22" s="192"/>
      <c r="H22" s="36">
        <f>SUM(H12:H21)</f>
        <v>8804.6</v>
      </c>
    </row>
    <row r="23" spans="1:8" ht="14" thickTop="1">
      <c r="A23" s="144"/>
      <c r="B23" s="135"/>
      <c r="C23" s="115" t="s">
        <v>2</v>
      </c>
      <c r="D23" s="70" t="s">
        <v>4</v>
      </c>
      <c r="E23" s="69" t="s">
        <v>67</v>
      </c>
      <c r="F23" s="69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44"/>
      <c r="B24" s="135"/>
      <c r="C24" s="115"/>
      <c r="D24" s="70" t="s">
        <v>7</v>
      </c>
      <c r="E24" s="62" t="s">
        <v>63</v>
      </c>
      <c r="F24" s="62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44"/>
      <c r="B25" s="135"/>
      <c r="C25" s="115"/>
      <c r="D25" s="70" t="s">
        <v>8</v>
      </c>
      <c r="E25" s="62" t="s">
        <v>65</v>
      </c>
      <c r="F25" s="62">
        <v>1</v>
      </c>
      <c r="G25" s="71">
        <f>[2]Запчасти!$C$149</f>
        <v>1310</v>
      </c>
      <c r="H25" s="35">
        <f t="shared" si="1"/>
        <v>1310</v>
      </c>
    </row>
    <row r="26" spans="1:8">
      <c r="A26" s="144"/>
      <c r="B26" s="135"/>
      <c r="C26" s="115"/>
      <c r="D26" s="5" t="s">
        <v>61</v>
      </c>
      <c r="E26" s="62" t="s">
        <v>66</v>
      </c>
      <c r="F26" s="62">
        <v>1</v>
      </c>
      <c r="G26" s="71">
        <f>[2]Запчасти!$C$157</f>
        <v>1782</v>
      </c>
      <c r="H26" s="35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35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35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35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35">
        <f t="shared" si="1"/>
        <v>0</v>
      </c>
    </row>
    <row r="33" spans="1:8" ht="15" thickTop="1" thickBot="1">
      <c r="A33" s="144"/>
      <c r="B33" s="136"/>
      <c r="C33" s="115"/>
      <c r="D33" s="46" t="s">
        <v>11</v>
      </c>
      <c r="E33" s="191"/>
      <c r="F33" s="191"/>
      <c r="G33" s="192"/>
      <c r="H33" s="36">
        <f>SUM(H23:H32)</f>
        <v>8804.6</v>
      </c>
    </row>
    <row r="34" spans="1:8" ht="14" thickTop="1">
      <c r="A34" s="144"/>
      <c r="B34" s="201">
        <f>ТО240000!B34</f>
        <v>3</v>
      </c>
      <c r="C34" s="114" t="s">
        <v>1</v>
      </c>
      <c r="D34" s="92" t="s">
        <v>4</v>
      </c>
      <c r="E34" s="69" t="str">
        <f>'[2]Масла и технические жидкости'!$B$5</f>
        <v>Mobil-1 0W40</v>
      </c>
      <c r="F34" s="69">
        <v>4.9000000000000004</v>
      </c>
      <c r="G34" s="78">
        <f>'[2]Масла и технические жидкости'!$C$5</f>
        <v>711.46</v>
      </c>
      <c r="H34" s="35">
        <f>F34*G34</f>
        <v>3486.1540000000005</v>
      </c>
    </row>
    <row r="35" spans="1:8">
      <c r="A35" s="144"/>
      <c r="B35" s="201"/>
      <c r="C35" s="115"/>
      <c r="D35" s="70" t="s">
        <v>7</v>
      </c>
      <c r="E35" s="62" t="str">
        <f>[2]Запчасти!$B$148</f>
        <v>MD352626</v>
      </c>
      <c r="F35" s="62">
        <v>1</v>
      </c>
      <c r="G35" s="71">
        <f>[2]Запчасти!$C$148</f>
        <v>753</v>
      </c>
      <c r="H35" s="35">
        <f t="shared" ref="H35:H43" si="2">F35*G35</f>
        <v>753</v>
      </c>
    </row>
    <row r="36" spans="1:8">
      <c r="A36" s="144"/>
      <c r="B36" s="201"/>
      <c r="C36" s="115"/>
      <c r="D36" s="70" t="s">
        <v>8</v>
      </c>
      <c r="E36" s="62" t="str">
        <f>[2]Запчасти!$B$149</f>
        <v>7803A028</v>
      </c>
      <c r="F36" s="62">
        <v>1</v>
      </c>
      <c r="G36" s="71">
        <f>[2]Запчасти!$C$149</f>
        <v>1310</v>
      </c>
      <c r="H36" s="35">
        <f t="shared" si="2"/>
        <v>1310</v>
      </c>
    </row>
    <row r="37" spans="1:8">
      <c r="A37" s="144"/>
      <c r="B37" s="201"/>
      <c r="C37" s="115"/>
      <c r="D37" s="15"/>
      <c r="E37" s="3"/>
      <c r="F37" s="3"/>
      <c r="G37" s="3"/>
      <c r="H37" s="35">
        <f t="shared" si="2"/>
        <v>0</v>
      </c>
    </row>
    <row r="38" spans="1:8">
      <c r="A38" s="144"/>
      <c r="B38" s="201"/>
      <c r="C38" s="115"/>
      <c r="D38" s="15"/>
      <c r="E38" s="3"/>
      <c r="F38" s="3"/>
      <c r="G38" s="3"/>
      <c r="H38" s="35">
        <f t="shared" si="2"/>
        <v>0</v>
      </c>
    </row>
    <row r="39" spans="1:8">
      <c r="A39" s="144"/>
      <c r="B39" s="201"/>
      <c r="C39" s="115"/>
      <c r="D39" s="15"/>
      <c r="E39" s="3"/>
      <c r="F39" s="3"/>
      <c r="G39" s="3"/>
      <c r="H39" s="35">
        <f t="shared" si="2"/>
        <v>0</v>
      </c>
    </row>
    <row r="40" spans="1:8">
      <c r="A40" s="144"/>
      <c r="B40" s="201"/>
      <c r="C40" s="115"/>
      <c r="D40" s="15"/>
      <c r="E40" s="3"/>
      <c r="F40" s="3"/>
      <c r="G40" s="3"/>
      <c r="H40" s="35">
        <f t="shared" si="2"/>
        <v>0</v>
      </c>
    </row>
    <row r="41" spans="1:8">
      <c r="A41" s="144"/>
      <c r="B41" s="201"/>
      <c r="C41" s="115"/>
      <c r="D41" s="15"/>
      <c r="E41" s="3"/>
      <c r="F41" s="3"/>
      <c r="G41" s="3"/>
      <c r="H41" s="35">
        <f t="shared" si="2"/>
        <v>0</v>
      </c>
    </row>
    <row r="42" spans="1:8">
      <c r="A42" s="144"/>
      <c r="B42" s="201"/>
      <c r="C42" s="115"/>
      <c r="D42" s="15"/>
      <c r="E42" s="3"/>
      <c r="F42" s="3"/>
      <c r="G42" s="3"/>
      <c r="H42" s="35">
        <f t="shared" si="2"/>
        <v>0</v>
      </c>
    </row>
    <row r="43" spans="1:8" ht="14" thickBot="1">
      <c r="A43" s="144"/>
      <c r="B43" s="201"/>
      <c r="C43" s="115"/>
      <c r="D43" s="15"/>
      <c r="E43" s="3"/>
      <c r="F43" s="3"/>
      <c r="G43" s="3"/>
      <c r="H43" s="35">
        <f t="shared" si="2"/>
        <v>0</v>
      </c>
    </row>
    <row r="44" spans="1:8" ht="15" thickTop="1" thickBot="1">
      <c r="A44" s="144"/>
      <c r="B44" s="201"/>
      <c r="C44" s="116"/>
      <c r="D44" s="46" t="s">
        <v>11</v>
      </c>
      <c r="E44" s="85"/>
      <c r="F44" s="85"/>
      <c r="G44" s="85"/>
      <c r="H44" s="36">
        <f>SUM(H34:H43)</f>
        <v>5549.1540000000005</v>
      </c>
    </row>
    <row r="45" spans="1:8" ht="14" thickTop="1">
      <c r="A45" s="144"/>
      <c r="B45" s="201"/>
      <c r="C45" s="115" t="s">
        <v>2</v>
      </c>
      <c r="D45" s="92" t="s">
        <v>4</v>
      </c>
      <c r="E45" s="69" t="str">
        <f>'[2]Масла и технические жидкости'!$B$5</f>
        <v>Mobil-1 0W40</v>
      </c>
      <c r="F45" s="69">
        <v>4.9000000000000004</v>
      </c>
      <c r="G45" s="78">
        <f>'[2]Масла и технические жидкости'!$C$5</f>
        <v>711.46</v>
      </c>
      <c r="H45" s="35">
        <f>F45*G45</f>
        <v>3486.1540000000005</v>
      </c>
    </row>
    <row r="46" spans="1:8">
      <c r="A46" s="144"/>
      <c r="B46" s="201"/>
      <c r="C46" s="115"/>
      <c r="D46" s="70" t="s">
        <v>7</v>
      </c>
      <c r="E46" s="62" t="str">
        <f>[2]Запчасти!$B$148</f>
        <v>MD352626</v>
      </c>
      <c r="F46" s="62">
        <v>1</v>
      </c>
      <c r="G46" s="71">
        <f>[2]Запчасти!$C$148</f>
        <v>753</v>
      </c>
      <c r="H46" s="35">
        <f t="shared" ref="H46:H54" si="3">F46*G46</f>
        <v>753</v>
      </c>
    </row>
    <row r="47" spans="1:8">
      <c r="A47" s="144"/>
      <c r="B47" s="201"/>
      <c r="C47" s="115"/>
      <c r="D47" s="70" t="s">
        <v>8</v>
      </c>
      <c r="E47" s="62" t="str">
        <f>[2]Запчасти!$B$149</f>
        <v>7803A028</v>
      </c>
      <c r="F47" s="62">
        <v>1</v>
      </c>
      <c r="G47" s="71">
        <f>[2]Запчасти!$C$149</f>
        <v>1310</v>
      </c>
      <c r="H47" s="35">
        <f t="shared" si="3"/>
        <v>1310</v>
      </c>
    </row>
    <row r="48" spans="1:8">
      <c r="A48" s="144"/>
      <c r="B48" s="201"/>
      <c r="C48" s="115"/>
      <c r="D48" s="15"/>
      <c r="E48" s="3"/>
      <c r="F48" s="3"/>
      <c r="G48" s="3"/>
      <c r="H48" s="35">
        <f t="shared" si="3"/>
        <v>0</v>
      </c>
    </row>
    <row r="49" spans="1:8">
      <c r="A49" s="144"/>
      <c r="B49" s="201"/>
      <c r="C49" s="115"/>
      <c r="D49" s="15"/>
      <c r="E49" s="3"/>
      <c r="F49" s="3"/>
      <c r="G49" s="3"/>
      <c r="H49" s="35">
        <f t="shared" si="3"/>
        <v>0</v>
      </c>
    </row>
    <row r="50" spans="1:8">
      <c r="A50" s="144"/>
      <c r="B50" s="201"/>
      <c r="C50" s="115"/>
      <c r="D50" s="15"/>
      <c r="E50" s="3"/>
      <c r="F50" s="3"/>
      <c r="G50" s="3"/>
      <c r="H50" s="35">
        <f t="shared" si="3"/>
        <v>0</v>
      </c>
    </row>
    <row r="51" spans="1:8">
      <c r="A51" s="144"/>
      <c r="B51" s="201"/>
      <c r="C51" s="115"/>
      <c r="D51" s="15"/>
      <c r="E51" s="3"/>
      <c r="F51" s="3"/>
      <c r="G51" s="3"/>
      <c r="H51" s="35">
        <f t="shared" si="3"/>
        <v>0</v>
      </c>
    </row>
    <row r="52" spans="1:8">
      <c r="A52" s="144"/>
      <c r="B52" s="201"/>
      <c r="C52" s="115"/>
      <c r="D52" s="15"/>
      <c r="E52" s="3"/>
      <c r="F52" s="3"/>
      <c r="G52" s="3"/>
      <c r="H52" s="35">
        <f t="shared" si="3"/>
        <v>0</v>
      </c>
    </row>
    <row r="53" spans="1:8">
      <c r="A53" s="144"/>
      <c r="B53" s="201"/>
      <c r="C53" s="115"/>
      <c r="D53" s="15"/>
      <c r="E53" s="3"/>
      <c r="F53" s="3"/>
      <c r="G53" s="3"/>
      <c r="H53" s="35">
        <f t="shared" si="3"/>
        <v>0</v>
      </c>
    </row>
    <row r="54" spans="1:8" ht="14" thickBot="1">
      <c r="A54" s="144"/>
      <c r="B54" s="201"/>
      <c r="C54" s="115"/>
      <c r="D54" s="15"/>
      <c r="E54" s="3"/>
      <c r="F54" s="3"/>
      <c r="G54" s="3"/>
      <c r="H54" s="35">
        <f t="shared" si="3"/>
        <v>0</v>
      </c>
    </row>
    <row r="55" spans="1:8" ht="15" thickTop="1" thickBot="1">
      <c r="A55" s="144"/>
      <c r="B55" s="202"/>
      <c r="C55" s="122"/>
      <c r="D55" s="46" t="s">
        <v>11</v>
      </c>
      <c r="E55" s="3"/>
      <c r="F55" s="3"/>
      <c r="G55" s="3"/>
      <c r="H55" s="36">
        <f>SUM(H45:H54)</f>
        <v>5549.1540000000005</v>
      </c>
    </row>
    <row r="56" spans="1:8" ht="14" thickTop="1">
      <c r="A56" s="144"/>
      <c r="B56" s="133" t="str">
        <f>ТО240000!B58</f>
        <v>3,8 MIVEC</v>
      </c>
      <c r="C56" s="114" t="s">
        <v>1</v>
      </c>
      <c r="D56" s="47"/>
      <c r="E56" s="16"/>
      <c r="F56" s="16"/>
      <c r="G56" s="79"/>
      <c r="H56" s="35">
        <f>F56*G56</f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35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35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35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35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35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35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35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91"/>
      <c r="F66" s="191"/>
      <c r="G66" s="192"/>
      <c r="H66" s="36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35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ТО15000!E68</f>
        <v>MD352626</v>
      </c>
      <c r="F68" s="3">
        <f>ТО15000!F68</f>
        <v>1</v>
      </c>
      <c r="G68" s="73">
        <f>ТО15000!G68</f>
        <v>753</v>
      </c>
      <c r="H68" s="35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35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35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35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35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35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35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35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35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08"/>
      <c r="F77" s="108"/>
      <c r="G77" s="134"/>
      <c r="H77" s="36">
        <f>SUM(H67:H76)</f>
        <v>5549.1540000000005</v>
      </c>
    </row>
    <row r="78" spans="1:8" ht="14.25" customHeight="1" thickTop="1" thickBot="1">
      <c r="A78" s="139" t="s">
        <v>76</v>
      </c>
      <c r="B78" s="141" t="s">
        <v>60</v>
      </c>
      <c r="C78" s="8" t="s">
        <v>1</v>
      </c>
      <c r="D78" s="121"/>
      <c r="E78" s="121"/>
      <c r="F78" s="121"/>
      <c r="G78" s="121"/>
      <c r="H78" s="37">
        <f>H22+G3</f>
        <v>13552.7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7">
        <f>H33+G4</f>
        <v>13552.7</v>
      </c>
    </row>
    <row r="80" spans="1:8" ht="15" thickTop="1" thickBot="1">
      <c r="A80" s="139"/>
      <c r="B80" s="177">
        <v>3</v>
      </c>
      <c r="C80" s="9" t="s">
        <v>1</v>
      </c>
      <c r="D80" s="83"/>
      <c r="E80" s="83"/>
      <c r="F80" s="83"/>
      <c r="G80" s="83"/>
      <c r="H80" s="37">
        <f>H44+G5</f>
        <v>9547.5540000000001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83"/>
      <c r="H81" s="37">
        <f>H55+G6</f>
        <v>9547.5540000000001</v>
      </c>
    </row>
    <row r="82" spans="1:8" ht="15" thickTop="1" thickBot="1">
      <c r="A82" s="139"/>
      <c r="B82" s="142" t="str">
        <f>ТО15000!B7</f>
        <v>3,8 MIVEC</v>
      </c>
      <c r="C82" s="9" t="s">
        <v>1</v>
      </c>
      <c r="D82" s="117"/>
      <c r="E82" s="117"/>
      <c r="F82" s="117"/>
      <c r="G82" s="117"/>
      <c r="H82" s="37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7">
        <f>H77+G8</f>
        <v>9547.5540000000001</v>
      </c>
    </row>
    <row r="84" spans="1:8" ht="13.5" customHeight="1" thickTop="1" thickBot="1">
      <c r="A84" s="123" t="s">
        <v>77</v>
      </c>
      <c r="B84" s="226" t="s">
        <v>60</v>
      </c>
      <c r="C84" s="11" t="s">
        <v>1</v>
      </c>
      <c r="D84" s="127"/>
      <c r="E84" s="127"/>
      <c r="F84" s="127"/>
      <c r="G84" s="127"/>
      <c r="H84" s="38">
        <f>H78+G9+G10</f>
        <v>18800.600000000002</v>
      </c>
    </row>
    <row r="85" spans="1:8" ht="15" thickTop="1" thickBot="1">
      <c r="A85" s="123"/>
      <c r="B85" s="227"/>
      <c r="C85" s="12" t="s">
        <v>2</v>
      </c>
      <c r="D85" s="128"/>
      <c r="E85" s="128"/>
      <c r="F85" s="128"/>
      <c r="G85" s="128"/>
      <c r="H85" s="38">
        <f>H79+G9+G10</f>
        <v>18800.600000000002</v>
      </c>
    </row>
    <row r="86" spans="1:8" ht="15" thickTop="1" thickBot="1">
      <c r="A86" s="123"/>
      <c r="B86" s="199">
        <v>3</v>
      </c>
      <c r="C86" s="12" t="s">
        <v>1</v>
      </c>
      <c r="D86" s="128"/>
      <c r="E86" s="128"/>
      <c r="F86" s="128"/>
      <c r="G86" s="172"/>
      <c r="H86" s="38">
        <f>H80+G9+G10</f>
        <v>14795.454</v>
      </c>
    </row>
    <row r="87" spans="1:8" ht="15" thickTop="1" thickBot="1">
      <c r="A87" s="123"/>
      <c r="B87" s="200"/>
      <c r="C87" s="12" t="s">
        <v>2</v>
      </c>
      <c r="D87" s="128"/>
      <c r="E87" s="128"/>
      <c r="F87" s="128"/>
      <c r="G87" s="172"/>
      <c r="H87" s="38">
        <f>H81+G9+G10</f>
        <v>14795.454</v>
      </c>
    </row>
    <row r="88" spans="1:8" ht="15" thickTop="1" thickBot="1">
      <c r="A88" s="123"/>
      <c r="B88" s="126" t="str">
        <f>ТО15000!B7</f>
        <v>3,8 MIVEC</v>
      </c>
      <c r="C88" s="12" t="s">
        <v>1</v>
      </c>
      <c r="D88" s="128"/>
      <c r="E88" s="128"/>
      <c r="F88" s="128"/>
      <c r="G88" s="128"/>
      <c r="H88" s="38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8">
        <f>H83+G9+G10</f>
        <v>14795.454</v>
      </c>
    </row>
    <row r="90" spans="1:8" ht="14" thickTop="1"/>
  </sheetData>
  <mergeCells count="55">
    <mergeCell ref="G9:H9"/>
    <mergeCell ref="B5:B6"/>
    <mergeCell ref="G5:H5"/>
    <mergeCell ref="G6:H6"/>
    <mergeCell ref="B34:B55"/>
    <mergeCell ref="C34:C44"/>
    <mergeCell ref="C45:C55"/>
    <mergeCell ref="G10:H10"/>
    <mergeCell ref="E22:G22"/>
    <mergeCell ref="E33:G33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E9:F9"/>
    <mergeCell ref="E10:F10"/>
    <mergeCell ref="A12:A77"/>
    <mergeCell ref="B12:B33"/>
    <mergeCell ref="C12:C22"/>
    <mergeCell ref="A9:A10"/>
    <mergeCell ref="B9:C9"/>
    <mergeCell ref="C23:C33"/>
    <mergeCell ref="B56:B77"/>
    <mergeCell ref="C56:C66"/>
    <mergeCell ref="E66:G66"/>
    <mergeCell ref="C67:C77"/>
    <mergeCell ref="E77:G77"/>
    <mergeCell ref="A84:A89"/>
    <mergeCell ref="B84:B85"/>
    <mergeCell ref="D84:G84"/>
    <mergeCell ref="D85:G85"/>
    <mergeCell ref="B88:B89"/>
    <mergeCell ref="D88:G88"/>
    <mergeCell ref="D89:G89"/>
    <mergeCell ref="B86:B87"/>
    <mergeCell ref="D86:G86"/>
    <mergeCell ref="D87:G87"/>
    <mergeCell ref="A78:A83"/>
    <mergeCell ref="B78:B79"/>
    <mergeCell ref="D78:G78"/>
    <mergeCell ref="D79:G79"/>
    <mergeCell ref="B82:B83"/>
    <mergeCell ref="D82:G82"/>
    <mergeCell ref="D83:G83"/>
    <mergeCell ref="B80:B81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zoomScale="75" workbookViewId="0">
      <selection activeCell="J22" sqref="J22"/>
    </sheetView>
  </sheetViews>
  <sheetFormatPr baseColWidth="10" defaultColWidth="8.7109375" defaultRowHeight="13" x14ac:dyDescent="0"/>
  <cols>
    <col min="1" max="1" width="20.42578125" style="1" customWidth="1"/>
    <col min="2" max="2" width="11.140625" style="1" bestFit="1" customWidth="1"/>
    <col min="3" max="3" width="17.28515625" style="1" customWidth="1"/>
    <col min="4" max="4" width="21.85546875" style="48" customWidth="1"/>
    <col min="5" max="5" width="25.85546875" style="4" customWidth="1"/>
    <col min="6" max="6" width="18.42578125" style="4" customWidth="1"/>
    <col min="7" max="7" width="14.140625" style="39" customWidth="1"/>
    <col min="8" max="8" width="11.7109375" style="39" customWidth="1"/>
    <col min="9" max="9" width="21.28515625" style="1" customWidth="1"/>
    <col min="10" max="10" width="21.7109375" style="1" customWidth="1"/>
    <col min="11" max="11" width="18.42578125" style="33" customWidth="1"/>
    <col min="12" max="12" width="3.28515625" style="1" customWidth="1"/>
    <col min="13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43</v>
      </c>
      <c r="E1" s="152"/>
      <c r="F1" s="152"/>
      <c r="G1" s="153"/>
      <c r="H1" s="154"/>
      <c r="J1" s="33"/>
      <c r="K1" s="1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  <c r="J2" s="33"/>
      <c r="K2" s="1"/>
    </row>
    <row r="3" spans="1:21">
      <c r="A3" s="123" t="s">
        <v>48</v>
      </c>
      <c r="B3" s="158" t="str">
        <f>ТО255000!B3</f>
        <v>3,2 DI-D</v>
      </c>
      <c r="C3" s="6" t="s">
        <v>1</v>
      </c>
      <c r="D3" s="42">
        <v>3.8</v>
      </c>
      <c r="E3" s="193">
        <f>ТО15000!E3</f>
        <v>2499</v>
      </c>
      <c r="F3" s="174"/>
      <c r="G3" s="160">
        <f>D3*E3</f>
        <v>9496.1999999999989</v>
      </c>
      <c r="H3" s="161"/>
      <c r="I3" s="2"/>
      <c r="J3" s="68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4.0999999999999996</v>
      </c>
      <c r="E4" s="194"/>
      <c r="F4" s="149"/>
      <c r="G4" s="160">
        <f>D4*E3</f>
        <v>10245.9</v>
      </c>
      <c r="H4" s="161"/>
      <c r="I4" s="2"/>
      <c r="J4" s="68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5.0999999999999996</v>
      </c>
      <c r="E5" s="194"/>
      <c r="F5" s="149"/>
      <c r="G5" s="160">
        <f>D5*E3</f>
        <v>12744.9</v>
      </c>
      <c r="H5" s="172"/>
      <c r="I5" s="2"/>
      <c r="J5" s="68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5.0999999999999996</v>
      </c>
      <c r="E6" s="194"/>
      <c r="F6" s="149"/>
      <c r="G6" s="160">
        <f>D6*E3</f>
        <v>12744.9</v>
      </c>
      <c r="H6" s="172"/>
      <c r="I6" s="2"/>
      <c r="J6" s="68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ТО255000!B7</f>
        <v>3,8 MIVEC</v>
      </c>
      <c r="C7" s="6" t="s">
        <v>1</v>
      </c>
      <c r="D7" s="42"/>
      <c r="E7" s="194"/>
      <c r="F7" s="149"/>
      <c r="G7" s="160"/>
      <c r="H7" s="161"/>
      <c r="I7" s="2"/>
      <c r="J7" s="68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5.0999999999999996</v>
      </c>
      <c r="E8" s="195"/>
      <c r="F8" s="109"/>
      <c r="G8" s="162">
        <f>D8*E3</f>
        <v>12744.9</v>
      </c>
      <c r="H8" s="163"/>
      <c r="I8" s="2"/>
      <c r="J8" s="68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58" t="str">
        <f>B7</f>
        <v>3,8 MIVEC</v>
      </c>
      <c r="C9" s="59" t="str">
        <f>ТО90000!C9</f>
        <v>Замена реком. з/ч</v>
      </c>
      <c r="D9" s="15">
        <f>ТО90000!D9</f>
        <v>1.5</v>
      </c>
      <c r="E9" s="148">
        <f>E10</f>
        <v>2499</v>
      </c>
      <c r="F9" s="149"/>
      <c r="G9" s="150">
        <f>D9*E9</f>
        <v>3748.5</v>
      </c>
      <c r="H9" s="151"/>
      <c r="I9" s="2"/>
      <c r="J9" s="68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7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52.5" customHeight="1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4" t="str">
        <f>B3</f>
        <v>3,2 DI-D</v>
      </c>
      <c r="C12" s="114" t="s">
        <v>1</v>
      </c>
      <c r="D12" s="70" t="s">
        <v>4</v>
      </c>
      <c r="E12" s="69" t="s">
        <v>67</v>
      </c>
      <c r="F12" s="69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21">
      <c r="A13" s="135"/>
      <c r="B13" s="135"/>
      <c r="C13" s="115"/>
      <c r="D13" s="70" t="s">
        <v>7</v>
      </c>
      <c r="E13" s="62" t="s">
        <v>63</v>
      </c>
      <c r="F13" s="62">
        <v>1</v>
      </c>
      <c r="G13" s="71">
        <f>[2]Запчасти!$C$155</f>
        <v>858</v>
      </c>
      <c r="H13" s="35">
        <f>F13*G13</f>
        <v>858</v>
      </c>
    </row>
    <row r="14" spans="1:21">
      <c r="A14" s="135"/>
      <c r="B14" s="135"/>
      <c r="C14" s="115"/>
      <c r="D14" s="70" t="s">
        <v>8</v>
      </c>
      <c r="E14" s="62" t="s">
        <v>65</v>
      </c>
      <c r="F14" s="62">
        <v>1</v>
      </c>
      <c r="G14" s="71">
        <f>[2]Запчасти!$C$149</f>
        <v>1310</v>
      </c>
      <c r="H14" s="35">
        <f>F14*G14</f>
        <v>1310</v>
      </c>
    </row>
    <row r="15" spans="1:21">
      <c r="A15" s="135"/>
      <c r="B15" s="135"/>
      <c r="C15" s="115"/>
      <c r="D15" s="5" t="s">
        <v>61</v>
      </c>
      <c r="E15" s="62" t="s">
        <v>66</v>
      </c>
      <c r="F15" s="62">
        <v>1</v>
      </c>
      <c r="G15" s="71">
        <f>[2]Запчасти!$C$157</f>
        <v>1782</v>
      </c>
      <c r="H15" s="35">
        <f t="shared" ref="H15:H21" si="0">F15*G15</f>
        <v>1782</v>
      </c>
    </row>
    <row r="16" spans="1:21" ht="26">
      <c r="A16" s="135"/>
      <c r="B16" s="135"/>
      <c r="C16" s="115"/>
      <c r="D16" s="70" t="s">
        <v>21</v>
      </c>
      <c r="E16" s="62" t="s">
        <v>68</v>
      </c>
      <c r="F16" s="62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35"/>
      <c r="B17" s="135"/>
      <c r="C17" s="115"/>
      <c r="D17" s="70" t="s">
        <v>22</v>
      </c>
      <c r="E17" s="62" t="s">
        <v>64</v>
      </c>
      <c r="F17" s="62">
        <v>1</v>
      </c>
      <c r="G17" s="71">
        <f>[2]Запчасти!$C$156</f>
        <v>1993</v>
      </c>
      <c r="H17" s="35">
        <f t="shared" si="0"/>
        <v>1993</v>
      </c>
    </row>
    <row r="18" spans="1:8">
      <c r="A18" s="135"/>
      <c r="B18" s="135"/>
      <c r="C18" s="115"/>
      <c r="D18" s="70" t="s">
        <v>70</v>
      </c>
      <c r="E18" s="62" t="str">
        <f>'[2]Масла и технические жидкости'!$B$8</f>
        <v>Mobilube 1-SHC 75W90</v>
      </c>
      <c r="F18" s="62">
        <v>3.2</v>
      </c>
      <c r="G18" s="71">
        <f>'[2]Масла и технические жидкости'!$C$8</f>
        <v>648.33000000000004</v>
      </c>
      <c r="H18" s="35">
        <f t="shared" si="0"/>
        <v>2074.6560000000004</v>
      </c>
    </row>
    <row r="19" spans="1:8">
      <c r="A19" s="135"/>
      <c r="B19" s="135"/>
      <c r="C19" s="115"/>
      <c r="D19" s="70" t="s">
        <v>24</v>
      </c>
      <c r="E19" s="74" t="str">
        <f>'[2]Масла и технические жидкости'!$B$8</f>
        <v>Mobilube 1-SHC 75W90</v>
      </c>
      <c r="F19" s="62">
        <v>2.8</v>
      </c>
      <c r="G19" s="71">
        <f>'[2]Масла и технические жидкости'!$C$8</f>
        <v>648.33000000000004</v>
      </c>
      <c r="H19" s="35">
        <f t="shared" si="0"/>
        <v>1815.3240000000001</v>
      </c>
    </row>
    <row r="20" spans="1:8">
      <c r="A20" s="135"/>
      <c r="B20" s="135"/>
      <c r="C20" s="115"/>
      <c r="D20" s="75" t="s">
        <v>46</v>
      </c>
      <c r="E20" s="62" t="str">
        <f>'[2]Масла и технические жидкости'!$B$8</f>
        <v>Mobilube 1-SHC 75W90</v>
      </c>
      <c r="F20" s="62">
        <v>1.6</v>
      </c>
      <c r="G20" s="71">
        <f>'[2]Масла и технические жидкости'!$C$8</f>
        <v>648.33000000000004</v>
      </c>
      <c r="H20" s="35">
        <f t="shared" si="0"/>
        <v>1037.3280000000002</v>
      </c>
    </row>
    <row r="21" spans="1:8" ht="14" thickBot="1">
      <c r="A21" s="135"/>
      <c r="B21" s="135"/>
      <c r="C21" s="115"/>
      <c r="D21" s="70" t="s">
        <v>47</v>
      </c>
      <c r="E21" s="62" t="str">
        <f>'[2]Масла и технические жидкости'!$B$8</f>
        <v>Mobilube 1-SHC 75W90</v>
      </c>
      <c r="F21" s="62">
        <v>1.1499999999999999</v>
      </c>
      <c r="G21" s="71">
        <f>'[2]Масла и технические жидкости'!$C$8</f>
        <v>648.33000000000004</v>
      </c>
      <c r="H21" s="35">
        <f t="shared" si="0"/>
        <v>745.57949999999994</v>
      </c>
    </row>
    <row r="22" spans="1:8" ht="15" thickTop="1" thickBot="1">
      <c r="A22" s="135"/>
      <c r="B22" s="135"/>
      <c r="C22" s="116"/>
      <c r="D22" s="46" t="s">
        <v>11</v>
      </c>
      <c r="E22" s="112"/>
      <c r="F22" s="112"/>
      <c r="G22" s="113"/>
      <c r="H22" s="36">
        <f>SUM(H12:H20)</f>
        <v>15999.908000000001</v>
      </c>
    </row>
    <row r="23" spans="1:8" ht="14" thickTop="1">
      <c r="A23" s="135"/>
      <c r="B23" s="135"/>
      <c r="C23" s="114" t="s">
        <v>2</v>
      </c>
      <c r="D23" s="70" t="s">
        <v>4</v>
      </c>
      <c r="E23" s="69" t="s">
        <v>67</v>
      </c>
      <c r="F23" s="69">
        <v>9.3000000000000007</v>
      </c>
      <c r="G23" s="78">
        <f>'[2]Масла и технические жидкости'!$C$4</f>
        <v>522</v>
      </c>
      <c r="H23" s="35">
        <f>F23*G23</f>
        <v>4854.6000000000004</v>
      </c>
    </row>
    <row r="24" spans="1:8">
      <c r="A24" s="135"/>
      <c r="B24" s="135"/>
      <c r="C24" s="115"/>
      <c r="D24" s="70" t="s">
        <v>7</v>
      </c>
      <c r="E24" s="62" t="s">
        <v>63</v>
      </c>
      <c r="F24" s="62">
        <v>1</v>
      </c>
      <c r="G24" s="71">
        <f>[2]Запчасти!$C$155</f>
        <v>858</v>
      </c>
      <c r="H24" s="35">
        <f t="shared" ref="H24:H32" si="1">F24*G24</f>
        <v>858</v>
      </c>
    </row>
    <row r="25" spans="1:8">
      <c r="A25" s="135"/>
      <c r="B25" s="135"/>
      <c r="C25" s="115"/>
      <c r="D25" s="70" t="s">
        <v>8</v>
      </c>
      <c r="E25" s="62" t="s">
        <v>65</v>
      </c>
      <c r="F25" s="62">
        <v>1</v>
      </c>
      <c r="G25" s="71">
        <f>[2]Запчасти!$C$149</f>
        <v>1310</v>
      </c>
      <c r="H25" s="35">
        <f t="shared" si="1"/>
        <v>1310</v>
      </c>
    </row>
    <row r="26" spans="1:8">
      <c r="A26" s="135"/>
      <c r="B26" s="135"/>
      <c r="C26" s="115"/>
      <c r="D26" s="5" t="s">
        <v>61</v>
      </c>
      <c r="E26" s="62" t="s">
        <v>66</v>
      </c>
      <c r="F26" s="62">
        <v>1</v>
      </c>
      <c r="G26" s="71">
        <f>[2]Запчасти!$C$157</f>
        <v>1782</v>
      </c>
      <c r="H26" s="35">
        <f t="shared" si="1"/>
        <v>1782</v>
      </c>
    </row>
    <row r="27" spans="1:8" ht="26">
      <c r="A27" s="135"/>
      <c r="B27" s="135"/>
      <c r="C27" s="115"/>
      <c r="D27" s="70" t="s">
        <v>69</v>
      </c>
      <c r="E27" s="62" t="s">
        <v>68</v>
      </c>
      <c r="F27" s="62">
        <v>1</v>
      </c>
      <c r="G27" s="71">
        <f>'[2]Масла и технические жидкости'!$C$6</f>
        <v>275</v>
      </c>
      <c r="H27" s="35">
        <f t="shared" si="1"/>
        <v>275</v>
      </c>
    </row>
    <row r="28" spans="1:8">
      <c r="A28" s="135"/>
      <c r="B28" s="135"/>
      <c r="C28" s="115"/>
      <c r="D28" s="70" t="s">
        <v>22</v>
      </c>
      <c r="E28" s="62" t="s">
        <v>64</v>
      </c>
      <c r="F28" s="62">
        <v>1</v>
      </c>
      <c r="G28" s="71">
        <f>[2]Запчасти!$C$156</f>
        <v>1993</v>
      </c>
      <c r="H28" s="35">
        <f t="shared" si="1"/>
        <v>1993</v>
      </c>
    </row>
    <row r="29" spans="1:8">
      <c r="A29" s="135"/>
      <c r="B29" s="135"/>
      <c r="C29" s="115"/>
      <c r="D29" s="70" t="s">
        <v>24</v>
      </c>
      <c r="E29" s="74" t="str">
        <f>'[2]Масла и технические жидкости'!$B$8</f>
        <v>Mobilube 1-SHC 75W90</v>
      </c>
      <c r="F29" s="62">
        <v>2.8</v>
      </c>
      <c r="G29" s="71">
        <f>'[2]Масла и технические жидкости'!$C$8</f>
        <v>648.33000000000004</v>
      </c>
      <c r="H29" s="35">
        <f t="shared" si="1"/>
        <v>1815.3240000000001</v>
      </c>
    </row>
    <row r="30" spans="1:8">
      <c r="A30" s="135"/>
      <c r="B30" s="135"/>
      <c r="C30" s="115"/>
      <c r="D30" s="75" t="s">
        <v>46</v>
      </c>
      <c r="E30" s="62" t="str">
        <f>'[2]Масла и технические жидкости'!$B$8</f>
        <v>Mobilube 1-SHC 75W90</v>
      </c>
      <c r="F30" s="62">
        <v>1.6</v>
      </c>
      <c r="G30" s="71">
        <f>'[2]Масла и технические жидкости'!$C$8</f>
        <v>648.33000000000004</v>
      </c>
      <c r="H30" s="35">
        <f t="shared" si="1"/>
        <v>1037.3280000000002</v>
      </c>
    </row>
    <row r="31" spans="1:8">
      <c r="A31" s="135"/>
      <c r="B31" s="135"/>
      <c r="C31" s="115"/>
      <c r="D31" s="70" t="s">
        <v>47</v>
      </c>
      <c r="E31" s="62" t="str">
        <f>'[2]Масла и технические жидкости'!$B$8</f>
        <v>Mobilube 1-SHC 75W90</v>
      </c>
      <c r="F31" s="62">
        <v>1.1499999999999999</v>
      </c>
      <c r="G31" s="71">
        <f>'[2]Масла и технические жидкости'!$C$8</f>
        <v>648.33000000000004</v>
      </c>
      <c r="H31" s="35">
        <f t="shared" si="1"/>
        <v>745.57949999999994</v>
      </c>
    </row>
    <row r="32" spans="1:8" ht="14" thickBot="1">
      <c r="A32" s="135"/>
      <c r="B32" s="135"/>
      <c r="C32" s="115"/>
      <c r="D32" s="5" t="s">
        <v>25</v>
      </c>
      <c r="E32" s="62" t="str">
        <f>'[2]Масла и технические жидкости'!$B$11</f>
        <v>BP ATF SP-III</v>
      </c>
      <c r="F32" s="62">
        <v>9.6999999999999993</v>
      </c>
      <c r="G32" s="71">
        <f>'[2]Масла и технические жидкости'!$C$11</f>
        <v>419.3</v>
      </c>
      <c r="H32" s="35">
        <f t="shared" si="1"/>
        <v>4067.21</v>
      </c>
    </row>
    <row r="33" spans="1:12" ht="15" thickTop="1" thickBot="1">
      <c r="A33" s="135"/>
      <c r="B33" s="136"/>
      <c r="C33" s="116"/>
      <c r="D33" s="46" t="s">
        <v>11</v>
      </c>
      <c r="E33" s="112"/>
      <c r="F33" s="112"/>
      <c r="G33" s="113"/>
      <c r="H33" s="36">
        <f>SUM(H23:H30)</f>
        <v>13925.252</v>
      </c>
    </row>
    <row r="34" spans="1:12" ht="14" thickTop="1">
      <c r="A34" s="135"/>
      <c r="B34" s="189">
        <v>3</v>
      </c>
      <c r="C34" s="114" t="s">
        <v>1</v>
      </c>
      <c r="D34" s="15" t="s">
        <v>4</v>
      </c>
      <c r="E34" s="16" t="str">
        <f>ТО15000!E34</f>
        <v>Mobil-1 0W40</v>
      </c>
      <c r="F34" s="16">
        <f>ТО15000!F34</f>
        <v>4.9000000000000004</v>
      </c>
      <c r="G34" s="79">
        <f>ТО15000!G34</f>
        <v>711.46</v>
      </c>
      <c r="H34" s="35">
        <f>F34*G34</f>
        <v>3486.1540000000005</v>
      </c>
      <c r="I34" s="59"/>
      <c r="J34" s="59"/>
      <c r="K34" s="67"/>
      <c r="L34" s="60"/>
    </row>
    <row r="35" spans="1:12">
      <c r="A35" s="135"/>
      <c r="B35" s="145"/>
      <c r="C35" s="115"/>
      <c r="D35" s="15" t="s">
        <v>7</v>
      </c>
      <c r="E35" s="62" t="str">
        <f>ТО15000!E35</f>
        <v>MD352626</v>
      </c>
      <c r="F35" s="62">
        <f>ТО15000!F35</f>
        <v>1</v>
      </c>
      <c r="G35" s="71">
        <f>ТО15000!G35</f>
        <v>753</v>
      </c>
      <c r="H35" s="35">
        <f t="shared" ref="H35:H44" si="2">F35*G35</f>
        <v>753</v>
      </c>
      <c r="I35" s="2"/>
      <c r="J35" s="64" t="s">
        <v>50</v>
      </c>
      <c r="K35" s="68"/>
      <c r="L35" s="61"/>
    </row>
    <row r="36" spans="1:12">
      <c r="A36" s="135"/>
      <c r="B36" s="145"/>
      <c r="C36" s="115"/>
      <c r="D36" s="15" t="s">
        <v>8</v>
      </c>
      <c r="E36" s="3" t="str">
        <f>ТО15000!E36</f>
        <v>7803A028</v>
      </c>
      <c r="F36" s="3">
        <f>ТО15000!F36</f>
        <v>1</v>
      </c>
      <c r="G36" s="73">
        <f>ТО15000!G36</f>
        <v>1310</v>
      </c>
      <c r="H36" s="35">
        <f t="shared" si="2"/>
        <v>1310</v>
      </c>
      <c r="I36" s="65" t="s">
        <v>51</v>
      </c>
      <c r="J36" s="65" t="s">
        <v>52</v>
      </c>
      <c r="K36" s="80" t="s">
        <v>6</v>
      </c>
      <c r="L36" s="61"/>
    </row>
    <row r="37" spans="1:12">
      <c r="A37" s="135"/>
      <c r="B37" s="145"/>
      <c r="C37" s="115"/>
      <c r="D37" s="17" t="s">
        <v>29</v>
      </c>
      <c r="E37" s="2" t="str">
        <f>[2]Запчасти!$B$200</f>
        <v>MD358557</v>
      </c>
      <c r="F37" s="2">
        <v>1</v>
      </c>
      <c r="G37" s="68">
        <f>[2]Запчасти!$C$200</f>
        <v>10019</v>
      </c>
      <c r="H37" s="35">
        <f t="shared" si="2"/>
        <v>10019</v>
      </c>
      <c r="I37" s="65" t="s">
        <v>53</v>
      </c>
      <c r="J37" s="65" t="str">
        <f>[2]Запчасти!$F$194</f>
        <v>MD362861</v>
      </c>
      <c r="K37" s="80">
        <f>[2]Запчасти!$G$194</f>
        <v>4259</v>
      </c>
      <c r="L37" s="61"/>
    </row>
    <row r="38" spans="1:12" ht="26">
      <c r="A38" s="135"/>
      <c r="B38" s="145"/>
      <c r="C38" s="115"/>
      <c r="D38" s="15" t="s">
        <v>21</v>
      </c>
      <c r="E38" s="3" t="str">
        <f>E49</f>
        <v>MD358557</v>
      </c>
      <c r="F38" s="3">
        <v>1</v>
      </c>
      <c r="G38" s="73">
        <f>'[2]Масла и технические жидкости'!$C$6</f>
        <v>275</v>
      </c>
      <c r="H38" s="35">
        <f t="shared" si="2"/>
        <v>275</v>
      </c>
      <c r="I38" s="65" t="s">
        <v>54</v>
      </c>
      <c r="J38" s="65" t="str">
        <f>[2]Запчасти!$F$195</f>
        <v>MD140071</v>
      </c>
      <c r="K38" s="80">
        <f>[2]Запчасти!$G$195</f>
        <v>2873</v>
      </c>
      <c r="L38" s="61"/>
    </row>
    <row r="39" spans="1:12">
      <c r="A39" s="135"/>
      <c r="B39" s="145"/>
      <c r="C39" s="115"/>
      <c r="D39" s="15" t="s">
        <v>22</v>
      </c>
      <c r="E39" s="3" t="str">
        <f>[2]Запчасти!$B$196</f>
        <v>MR571476</v>
      </c>
      <c r="F39" s="3">
        <v>1</v>
      </c>
      <c r="G39" s="73">
        <f>[2]Запчасти!$C$196</f>
        <v>2159</v>
      </c>
      <c r="H39" s="35">
        <f t="shared" si="2"/>
        <v>2159</v>
      </c>
      <c r="I39" s="65" t="s">
        <v>55</v>
      </c>
      <c r="J39" s="65" t="str">
        <f>[2]Запчасти!$F$196</f>
        <v>MD319022</v>
      </c>
      <c r="K39" s="80">
        <f>[2]Запчасти!$G$196</f>
        <v>2427</v>
      </c>
      <c r="L39" s="61"/>
    </row>
    <row r="40" spans="1:12">
      <c r="A40" s="135"/>
      <c r="B40" s="145"/>
      <c r="C40" s="115"/>
      <c r="D40" s="15" t="s">
        <v>70</v>
      </c>
      <c r="E40" s="2" t="str">
        <f>'[2]Масла и технические жидкости'!$B$8</f>
        <v>Mobilube 1-SHC 75W90</v>
      </c>
      <c r="F40" s="2">
        <v>3.2</v>
      </c>
      <c r="G40" s="68">
        <f>'[2]Масла и технические жидкости'!$C$8</f>
        <v>648.33000000000004</v>
      </c>
      <c r="H40" s="35">
        <f t="shared" si="2"/>
        <v>2074.6560000000004</v>
      </c>
      <c r="I40" s="66" t="s">
        <v>11</v>
      </c>
      <c r="J40" s="66"/>
      <c r="K40" s="81">
        <f>SUM(K37:K39)</f>
        <v>9559</v>
      </c>
      <c r="L40" s="61"/>
    </row>
    <row r="41" spans="1:12">
      <c r="A41" s="135"/>
      <c r="B41" s="145"/>
      <c r="C41" s="115"/>
      <c r="D41" s="15" t="s">
        <v>24</v>
      </c>
      <c r="E41" s="2" t="str">
        <f>'[2]Масла и технические жидкости'!$B$8</f>
        <v>Mobilube 1-SHC 75W90</v>
      </c>
      <c r="F41" s="2">
        <v>2.8</v>
      </c>
      <c r="G41" s="68">
        <f>'[2]Масла и технические жидкости'!$C$8</f>
        <v>648.33000000000004</v>
      </c>
      <c r="H41" s="35">
        <f t="shared" si="2"/>
        <v>1815.3240000000001</v>
      </c>
      <c r="I41" s="2"/>
      <c r="J41" s="2"/>
      <c r="K41" s="68"/>
      <c r="L41" s="61"/>
    </row>
    <row r="42" spans="1:12">
      <c r="A42" s="135"/>
      <c r="B42" s="145"/>
      <c r="C42" s="115"/>
      <c r="D42" s="48" t="s">
        <v>46</v>
      </c>
      <c r="E42" s="2" t="str">
        <f>'[2]Масла и технические жидкости'!$B$8</f>
        <v>Mobilube 1-SHC 75W90</v>
      </c>
      <c r="F42" s="2">
        <v>1.6</v>
      </c>
      <c r="G42" s="68">
        <f>'[2]Масла и технические жидкости'!$C$8</f>
        <v>648.33000000000004</v>
      </c>
      <c r="H42" s="35">
        <f t="shared" si="2"/>
        <v>1037.3280000000002</v>
      </c>
      <c r="I42" s="2"/>
      <c r="J42" s="2"/>
      <c r="K42" s="68"/>
      <c r="L42" s="61"/>
    </row>
    <row r="43" spans="1:12">
      <c r="A43" s="135"/>
      <c r="B43" s="145"/>
      <c r="C43" s="115"/>
      <c r="D43" s="15" t="s">
        <v>47</v>
      </c>
      <c r="E43" s="2" t="str">
        <f>'[2]Масла и технические жидкости'!$B$8</f>
        <v>Mobilube 1-SHC 75W90</v>
      </c>
      <c r="F43" s="2">
        <v>1.1499999999999999</v>
      </c>
      <c r="G43" s="68">
        <f>'[2]Масла и технические жидкости'!$C$8</f>
        <v>648.33000000000004</v>
      </c>
      <c r="H43" s="35">
        <f t="shared" si="2"/>
        <v>745.57949999999994</v>
      </c>
      <c r="I43" s="2"/>
      <c r="J43" s="2"/>
      <c r="K43" s="68"/>
      <c r="L43" s="61"/>
    </row>
    <row r="44" spans="1:12" ht="14" thickBot="1">
      <c r="A44" s="135"/>
      <c r="B44" s="145"/>
      <c r="C44" s="115"/>
      <c r="D44" s="15"/>
      <c r="E44" s="2"/>
      <c r="F44" s="2"/>
      <c r="G44" s="2"/>
      <c r="H44" s="35">
        <f t="shared" si="2"/>
        <v>0</v>
      </c>
      <c r="I44" s="2"/>
      <c r="J44" s="2"/>
      <c r="K44" s="68"/>
      <c r="L44" s="61"/>
    </row>
    <row r="45" spans="1:12" ht="15" thickTop="1" thickBot="1">
      <c r="A45" s="135"/>
      <c r="B45" s="145"/>
      <c r="C45" s="116"/>
      <c r="D45" s="46" t="s">
        <v>11</v>
      </c>
      <c r="E45" s="84"/>
      <c r="F45" s="84"/>
      <c r="G45" s="84"/>
      <c r="H45" s="36">
        <f>SUM(H34:H44)</f>
        <v>23675.041500000003</v>
      </c>
      <c r="I45" s="2"/>
      <c r="J45" s="2"/>
      <c r="K45" s="68"/>
      <c r="L45" s="61"/>
    </row>
    <row r="46" spans="1:12" ht="14" thickTop="1">
      <c r="A46" s="135"/>
      <c r="B46" s="145"/>
      <c r="C46" s="114" t="s">
        <v>2</v>
      </c>
      <c r="D46" s="54" t="s">
        <v>4</v>
      </c>
      <c r="E46" s="16" t="str">
        <f>'[2]Масла и технические жидкости'!$B$5</f>
        <v>Mobil-1 0W40</v>
      </c>
      <c r="F46" s="16">
        <v>4.9000000000000004</v>
      </c>
      <c r="G46" s="79">
        <f>'[2]Масла и технические жидкости'!$C$5</f>
        <v>711.46</v>
      </c>
      <c r="H46" s="35">
        <f>F46*G46</f>
        <v>3486.1540000000005</v>
      </c>
      <c r="I46" s="2"/>
      <c r="J46" s="2"/>
      <c r="K46" s="68"/>
      <c r="L46" s="61"/>
    </row>
    <row r="47" spans="1:12">
      <c r="A47" s="135"/>
      <c r="B47" s="145"/>
      <c r="C47" s="115"/>
      <c r="D47" s="17" t="s">
        <v>7</v>
      </c>
      <c r="E47" s="62" t="str">
        <f>[2]Запчасти!$B$194</f>
        <v>MD352626</v>
      </c>
      <c r="F47" s="62">
        <f>ТО15000!F47</f>
        <v>1</v>
      </c>
      <c r="G47" s="71">
        <f>[2]Запчасти!$C$194</f>
        <v>753</v>
      </c>
      <c r="H47" s="35">
        <f t="shared" ref="H47:H56" si="3">F47*G47</f>
        <v>753</v>
      </c>
      <c r="I47" s="2"/>
      <c r="J47" s="2"/>
      <c r="K47" s="68"/>
      <c r="L47" s="61"/>
    </row>
    <row r="48" spans="1:12">
      <c r="A48" s="135"/>
      <c r="B48" s="145"/>
      <c r="C48" s="115"/>
      <c r="D48" s="17" t="s">
        <v>8</v>
      </c>
      <c r="E48" s="3" t="str">
        <f>[2]Запчасти!$B$195</f>
        <v>7803A028</v>
      </c>
      <c r="F48" s="3">
        <v>1</v>
      </c>
      <c r="G48" s="73">
        <f>[2]Запчасти!$C$195</f>
        <v>1310</v>
      </c>
      <c r="H48" s="35">
        <f t="shared" si="3"/>
        <v>1310</v>
      </c>
      <c r="I48" s="2"/>
      <c r="J48" s="2"/>
      <c r="K48" s="68"/>
      <c r="L48" s="61"/>
    </row>
    <row r="49" spans="1:12">
      <c r="A49" s="135"/>
      <c r="B49" s="145"/>
      <c r="C49" s="115"/>
      <c r="D49" s="17" t="s">
        <v>29</v>
      </c>
      <c r="E49" s="2" t="str">
        <f>[2]Запчасти!$B$200</f>
        <v>MD358557</v>
      </c>
      <c r="F49" s="2">
        <v>1</v>
      </c>
      <c r="G49" s="68">
        <f>[2]Запчасти!$C$200</f>
        <v>10019</v>
      </c>
      <c r="H49" s="35">
        <f t="shared" si="3"/>
        <v>10019</v>
      </c>
      <c r="I49" s="2"/>
      <c r="J49" s="2"/>
      <c r="K49" s="68"/>
      <c r="L49" s="61"/>
    </row>
    <row r="50" spans="1:12" ht="26">
      <c r="A50" s="135"/>
      <c r="B50" s="145"/>
      <c r="C50" s="115"/>
      <c r="D50" s="17" t="s">
        <v>69</v>
      </c>
      <c r="E50" s="3" t="str">
        <f>'[2]Масла и технические жидкости'!$B$6</f>
        <v>Mobil DOT4</v>
      </c>
      <c r="F50" s="3">
        <v>1</v>
      </c>
      <c r="G50" s="73">
        <f>'[2]Масла и технические жидкости'!$C$6</f>
        <v>275</v>
      </c>
      <c r="H50" s="35">
        <f t="shared" si="3"/>
        <v>275</v>
      </c>
      <c r="I50" s="2"/>
      <c r="J50" s="2"/>
      <c r="K50" s="68"/>
      <c r="L50" s="61"/>
    </row>
    <row r="51" spans="1:12">
      <c r="A51" s="135"/>
      <c r="B51" s="145"/>
      <c r="C51" s="115"/>
      <c r="D51" s="17" t="s">
        <v>22</v>
      </c>
      <c r="E51" s="3" t="str">
        <f>[2]Запчасти!$B$196</f>
        <v>MR571476</v>
      </c>
      <c r="F51" s="3">
        <v>1</v>
      </c>
      <c r="G51" s="73">
        <f>[2]Запчасти!$C$196</f>
        <v>2159</v>
      </c>
      <c r="H51" s="35">
        <f t="shared" si="3"/>
        <v>2159</v>
      </c>
      <c r="I51" s="2"/>
      <c r="J51" s="2"/>
      <c r="K51" s="68"/>
      <c r="L51" s="61"/>
    </row>
    <row r="52" spans="1:12">
      <c r="A52" s="135"/>
      <c r="B52" s="145"/>
      <c r="C52" s="115"/>
      <c r="D52" s="17" t="s">
        <v>25</v>
      </c>
      <c r="E52" s="3" t="str">
        <f>'[2]Масла и технические жидкости'!$B$11</f>
        <v>BP ATF SP-III</v>
      </c>
      <c r="F52" s="3">
        <v>9.6999999999999993</v>
      </c>
      <c r="G52" s="73">
        <f>'[2]Масла и технические жидкости'!$C$11</f>
        <v>419.3</v>
      </c>
      <c r="H52" s="35">
        <f t="shared" si="3"/>
        <v>4067.21</v>
      </c>
      <c r="I52" s="2"/>
      <c r="J52" s="2"/>
      <c r="K52" s="68"/>
      <c r="L52" s="61"/>
    </row>
    <row r="53" spans="1:12">
      <c r="A53" s="135"/>
      <c r="B53" s="145"/>
      <c r="C53" s="115"/>
      <c r="D53" s="15" t="s">
        <v>24</v>
      </c>
      <c r="E53" s="3" t="str">
        <f>'[2]Масла и технические жидкости'!$B$8</f>
        <v>Mobilube 1-SHC 75W90</v>
      </c>
      <c r="F53" s="3">
        <v>2.8</v>
      </c>
      <c r="G53" s="73">
        <f>'[2]Масла и технические жидкости'!$C$8</f>
        <v>648.33000000000004</v>
      </c>
      <c r="H53" s="35">
        <f t="shared" si="3"/>
        <v>1815.3240000000001</v>
      </c>
      <c r="I53" s="2"/>
      <c r="J53" s="2"/>
      <c r="K53" s="68"/>
      <c r="L53" s="61"/>
    </row>
    <row r="54" spans="1:12">
      <c r="A54" s="135"/>
      <c r="B54" s="145"/>
      <c r="C54" s="115"/>
      <c r="D54" s="15" t="s">
        <v>47</v>
      </c>
      <c r="E54" s="3" t="str">
        <f>'[2]Масла и технические жидкости'!$B$8</f>
        <v>Mobilube 1-SHC 75W90</v>
      </c>
      <c r="F54" s="3">
        <v>1.1499999999999999</v>
      </c>
      <c r="G54" s="73">
        <f>'[2]Масла и технические жидкости'!$C$8</f>
        <v>648.33000000000004</v>
      </c>
      <c r="H54" s="35">
        <f t="shared" si="3"/>
        <v>745.57949999999994</v>
      </c>
      <c r="I54" s="2"/>
      <c r="J54" s="2"/>
      <c r="K54" s="68"/>
      <c r="L54" s="61"/>
    </row>
    <row r="55" spans="1:12">
      <c r="A55" s="135"/>
      <c r="B55" s="145"/>
      <c r="C55" s="115"/>
      <c r="D55" s="48" t="s">
        <v>46</v>
      </c>
      <c r="E55" s="3" t="str">
        <f>E54</f>
        <v>Mobilube 1-SHC 75W90</v>
      </c>
      <c r="F55" s="3">
        <v>1.6</v>
      </c>
      <c r="G55" s="73">
        <f>'[2]Масла и технические жидкости'!$C$8</f>
        <v>648.33000000000004</v>
      </c>
      <c r="H55" s="35">
        <f t="shared" si="3"/>
        <v>1037.3280000000002</v>
      </c>
      <c r="I55" s="2"/>
      <c r="J55" s="2"/>
      <c r="K55" s="68"/>
      <c r="L55" s="61"/>
    </row>
    <row r="56" spans="1:12" ht="14" thickBot="1">
      <c r="A56" s="135"/>
      <c r="B56" s="145"/>
      <c r="C56" s="115"/>
      <c r="D56" s="15"/>
      <c r="E56" s="2"/>
      <c r="F56" s="2"/>
      <c r="G56" s="2"/>
      <c r="H56" s="35">
        <f t="shared" si="3"/>
        <v>0</v>
      </c>
      <c r="I56" s="2"/>
      <c r="J56" s="2"/>
      <c r="K56" s="68"/>
      <c r="L56" s="61"/>
    </row>
    <row r="57" spans="1:12" ht="15" thickTop="1" thickBot="1">
      <c r="A57" s="135"/>
      <c r="B57" s="190"/>
      <c r="C57" s="122"/>
      <c r="D57" s="46" t="s">
        <v>11</v>
      </c>
      <c r="E57" s="2"/>
      <c r="F57" s="2"/>
      <c r="G57" s="2"/>
      <c r="H57" s="36">
        <f>SUM(H46:H56)</f>
        <v>25667.595500000003</v>
      </c>
      <c r="I57" s="56"/>
      <c r="J57" s="56"/>
      <c r="K57" s="82"/>
      <c r="L57" s="57"/>
    </row>
    <row r="58" spans="1:12" ht="14" thickTop="1">
      <c r="A58" s="135"/>
      <c r="B58" s="179" t="str">
        <f>B7</f>
        <v>3,8 MIVEC</v>
      </c>
      <c r="C58" s="114" t="s">
        <v>1</v>
      </c>
      <c r="D58" s="47"/>
      <c r="E58" s="16"/>
      <c r="F58" s="16"/>
      <c r="G58" s="79"/>
      <c r="H58" s="35">
        <f>F58*G58</f>
        <v>0</v>
      </c>
      <c r="I58" s="59"/>
      <c r="J58" s="59"/>
      <c r="K58" s="67"/>
      <c r="L58" s="60"/>
    </row>
    <row r="59" spans="1:12">
      <c r="A59" s="135"/>
      <c r="B59" s="115"/>
      <c r="C59" s="115"/>
      <c r="D59" s="15"/>
      <c r="E59" s="3"/>
      <c r="F59" s="3"/>
      <c r="G59" s="73"/>
      <c r="H59" s="35">
        <f t="shared" ref="H59:H67" si="4">F59*G59</f>
        <v>0</v>
      </c>
      <c r="I59" s="2"/>
      <c r="J59" s="64" t="s">
        <v>50</v>
      </c>
      <c r="K59" s="68"/>
      <c r="L59" s="61"/>
    </row>
    <row r="60" spans="1:12">
      <c r="A60" s="135"/>
      <c r="B60" s="115"/>
      <c r="C60" s="115"/>
      <c r="D60" s="15"/>
      <c r="E60" s="3"/>
      <c r="F60" s="3"/>
      <c r="G60" s="73"/>
      <c r="H60" s="35">
        <f t="shared" si="4"/>
        <v>0</v>
      </c>
      <c r="I60" s="65" t="s">
        <v>51</v>
      </c>
      <c r="J60" s="65" t="s">
        <v>52</v>
      </c>
      <c r="K60" s="80" t="s">
        <v>6</v>
      </c>
      <c r="L60" s="61"/>
    </row>
    <row r="61" spans="1:12">
      <c r="A61" s="135"/>
      <c r="B61" s="115"/>
      <c r="C61" s="115"/>
      <c r="D61" s="15"/>
      <c r="E61" s="3"/>
      <c r="F61" s="3"/>
      <c r="G61" s="73"/>
      <c r="H61" s="35">
        <f t="shared" si="4"/>
        <v>0</v>
      </c>
      <c r="I61" s="65" t="s">
        <v>53</v>
      </c>
      <c r="J61" s="65" t="str">
        <f>ТО90000!J59</f>
        <v>MD362861</v>
      </c>
      <c r="K61" s="80">
        <f>ТО90000!K59</f>
        <v>4259</v>
      </c>
      <c r="L61" s="61"/>
    </row>
    <row r="62" spans="1:12">
      <c r="A62" s="135"/>
      <c r="B62" s="115"/>
      <c r="C62" s="115"/>
      <c r="D62" s="17"/>
      <c r="E62" s="3"/>
      <c r="F62" s="3"/>
      <c r="G62" s="73"/>
      <c r="H62" s="35">
        <f t="shared" si="4"/>
        <v>0</v>
      </c>
      <c r="I62" s="65" t="s">
        <v>54</v>
      </c>
      <c r="J62" s="65" t="str">
        <f>ТО90000!J60</f>
        <v>MD140071</v>
      </c>
      <c r="K62" s="80">
        <f>ТО90000!K60</f>
        <v>2873</v>
      </c>
      <c r="L62" s="61"/>
    </row>
    <row r="63" spans="1:12">
      <c r="A63" s="135"/>
      <c r="B63" s="115"/>
      <c r="C63" s="115"/>
      <c r="D63" s="17"/>
      <c r="E63" s="3"/>
      <c r="F63" s="3"/>
      <c r="G63" s="73"/>
      <c r="H63" s="35">
        <f t="shared" si="4"/>
        <v>0</v>
      </c>
      <c r="I63" s="65" t="s">
        <v>55</v>
      </c>
      <c r="J63" s="65" t="str">
        <f>ТО90000!J61</f>
        <v>MD319022</v>
      </c>
      <c r="K63" s="80">
        <f>ТО90000!K61</f>
        <v>2427</v>
      </c>
      <c r="L63" s="61"/>
    </row>
    <row r="64" spans="1:12">
      <c r="A64" s="135"/>
      <c r="B64" s="115"/>
      <c r="C64" s="115"/>
      <c r="D64" s="15"/>
      <c r="E64" s="3"/>
      <c r="F64" s="3"/>
      <c r="G64" s="73"/>
      <c r="H64" s="35">
        <f t="shared" si="4"/>
        <v>0</v>
      </c>
      <c r="I64" s="66" t="s">
        <v>11</v>
      </c>
      <c r="J64" s="66"/>
      <c r="K64" s="81">
        <f>K61+K62+K63</f>
        <v>9559</v>
      </c>
      <c r="L64" s="61"/>
    </row>
    <row r="65" spans="1:12">
      <c r="A65" s="135"/>
      <c r="B65" s="115"/>
      <c r="C65" s="115"/>
      <c r="D65" s="15"/>
      <c r="E65" s="3"/>
      <c r="F65" s="3"/>
      <c r="G65" s="73"/>
      <c r="H65" s="35">
        <f t="shared" si="4"/>
        <v>0</v>
      </c>
      <c r="I65" s="2"/>
      <c r="J65" s="2"/>
      <c r="K65" s="68"/>
      <c r="L65" s="61"/>
    </row>
    <row r="66" spans="1:12">
      <c r="A66" s="135"/>
      <c r="B66" s="115"/>
      <c r="C66" s="115"/>
      <c r="D66" s="15"/>
      <c r="E66" s="3"/>
      <c r="F66" s="3"/>
      <c r="G66" s="73"/>
      <c r="H66" s="35">
        <f t="shared" si="4"/>
        <v>0</v>
      </c>
      <c r="I66" s="2"/>
      <c r="J66" s="2"/>
      <c r="K66" s="68"/>
      <c r="L66" s="61"/>
    </row>
    <row r="67" spans="1:12">
      <c r="A67" s="135"/>
      <c r="B67" s="115"/>
      <c r="C67" s="115"/>
      <c r="E67" s="3"/>
      <c r="F67" s="3"/>
      <c r="G67" s="73"/>
      <c r="H67" s="35">
        <f t="shared" si="4"/>
        <v>0</v>
      </c>
      <c r="I67" s="2"/>
      <c r="J67" s="2"/>
      <c r="K67" s="68"/>
      <c r="L67" s="61"/>
    </row>
    <row r="68" spans="1:12" ht="14" thickBot="1">
      <c r="A68" s="135"/>
      <c r="B68" s="115"/>
      <c r="C68" s="115"/>
      <c r="E68" s="3"/>
      <c r="F68" s="3"/>
      <c r="G68" s="73"/>
      <c r="H68" s="35"/>
      <c r="I68" s="2"/>
      <c r="J68" s="2"/>
      <c r="K68" s="68"/>
      <c r="L68" s="61"/>
    </row>
    <row r="69" spans="1:12" ht="15" thickTop="1" thickBot="1">
      <c r="A69" s="135"/>
      <c r="B69" s="115"/>
      <c r="C69" s="116"/>
      <c r="D69" s="46" t="s">
        <v>11</v>
      </c>
      <c r="E69" s="112"/>
      <c r="F69" s="112"/>
      <c r="G69" s="113"/>
      <c r="H69" s="36">
        <f>SUM(H58:H66)</f>
        <v>0</v>
      </c>
      <c r="I69" s="2"/>
      <c r="J69" s="2"/>
      <c r="K69" s="68"/>
      <c r="L69" s="61"/>
    </row>
    <row r="70" spans="1:12" ht="14" thickTop="1">
      <c r="A70" s="135"/>
      <c r="B70" s="115"/>
      <c r="C70" s="114" t="s">
        <v>2</v>
      </c>
      <c r="D70" s="47" t="s">
        <v>4</v>
      </c>
      <c r="E70" s="16" t="str">
        <f>ТО15000!E67</f>
        <v>Mobil-1 0W40</v>
      </c>
      <c r="F70" s="16">
        <f>ТО15000!F67</f>
        <v>4.9000000000000004</v>
      </c>
      <c r="G70" s="79">
        <f>ТО15000!G67</f>
        <v>711.46</v>
      </c>
      <c r="H70" s="35">
        <f>F70*G70</f>
        <v>3486.1540000000005</v>
      </c>
      <c r="I70" s="2"/>
      <c r="J70" s="2"/>
      <c r="K70" s="68"/>
      <c r="L70" s="61"/>
    </row>
    <row r="71" spans="1:12">
      <c r="A71" s="135"/>
      <c r="B71" s="115"/>
      <c r="C71" s="115"/>
      <c r="D71" s="15" t="s">
        <v>7</v>
      </c>
      <c r="E71" s="3" t="str">
        <f>ТО15000!E68</f>
        <v>MD352626</v>
      </c>
      <c r="F71" s="3">
        <f>ТО15000!F68</f>
        <v>1</v>
      </c>
      <c r="G71" s="73">
        <f>ТО15000!G68</f>
        <v>753</v>
      </c>
      <c r="H71" s="35">
        <f t="shared" ref="H71:H80" si="5">F71*G71</f>
        <v>753</v>
      </c>
      <c r="I71" s="2"/>
      <c r="J71" s="2"/>
      <c r="K71" s="68"/>
      <c r="L71" s="61"/>
    </row>
    <row r="72" spans="1:12">
      <c r="A72" s="135"/>
      <c r="B72" s="115"/>
      <c r="C72" s="115"/>
      <c r="D72" s="15" t="s">
        <v>8</v>
      </c>
      <c r="E72" s="3" t="str">
        <f>ТО15000!E69</f>
        <v>7803A028</v>
      </c>
      <c r="F72" s="3">
        <f>ТО15000!F69</f>
        <v>1</v>
      </c>
      <c r="G72" s="73">
        <f>ТО15000!G69</f>
        <v>1310</v>
      </c>
      <c r="H72" s="35">
        <f t="shared" si="5"/>
        <v>1310</v>
      </c>
      <c r="I72" s="2"/>
      <c r="J72" s="2"/>
      <c r="K72" s="68"/>
      <c r="L72" s="61"/>
    </row>
    <row r="73" spans="1:12">
      <c r="A73" s="135"/>
      <c r="B73" s="115"/>
      <c r="C73" s="115"/>
      <c r="D73" s="15" t="s">
        <v>29</v>
      </c>
      <c r="E73" s="3" t="str">
        <f>ТО90000!E70</f>
        <v>MD358549</v>
      </c>
      <c r="F73" s="3">
        <f>ТО90000!F70</f>
        <v>1</v>
      </c>
      <c r="G73" s="73">
        <f>ТО90000!G70</f>
        <v>6725</v>
      </c>
      <c r="H73" s="35">
        <f t="shared" si="5"/>
        <v>6725</v>
      </c>
      <c r="I73" s="2"/>
      <c r="J73" s="2"/>
      <c r="K73" s="68"/>
      <c r="L73" s="61"/>
    </row>
    <row r="74" spans="1:12" ht="26">
      <c r="A74" s="135"/>
      <c r="B74" s="115"/>
      <c r="C74" s="115"/>
      <c r="D74" s="17" t="s">
        <v>21</v>
      </c>
      <c r="E74" s="3" t="str">
        <f>ТО30000!E65</f>
        <v>Mobil DOT4</v>
      </c>
      <c r="F74" s="3">
        <f>ТО30000!F65</f>
        <v>1</v>
      </c>
      <c r="G74" s="73">
        <f>ТО30000!G65</f>
        <v>275</v>
      </c>
      <c r="H74" s="35">
        <f t="shared" si="5"/>
        <v>275</v>
      </c>
      <c r="I74" s="2"/>
      <c r="J74" s="2"/>
      <c r="K74" s="68"/>
      <c r="L74" s="61"/>
    </row>
    <row r="75" spans="1:12">
      <c r="A75" s="135"/>
      <c r="B75" s="115"/>
      <c r="C75" s="115"/>
      <c r="D75" s="17" t="s">
        <v>22</v>
      </c>
      <c r="E75" s="3" t="str">
        <f>ТО30000!E66</f>
        <v>MR571476</v>
      </c>
      <c r="F75" s="3">
        <f>ТО30000!F66</f>
        <v>1</v>
      </c>
      <c r="G75" s="73">
        <f>ТО30000!G66</f>
        <v>2159</v>
      </c>
      <c r="H75" s="35">
        <f t="shared" si="5"/>
        <v>2159</v>
      </c>
      <c r="I75" s="2"/>
      <c r="J75" s="2"/>
      <c r="K75" s="68"/>
      <c r="L75" s="61"/>
    </row>
    <row r="76" spans="1:12">
      <c r="A76" s="135"/>
      <c r="B76" s="115"/>
      <c r="C76" s="115"/>
      <c r="D76" s="15" t="s">
        <v>25</v>
      </c>
      <c r="E76" s="3" t="str">
        <f>ТО90000!E73</f>
        <v>BP ATF SP-III</v>
      </c>
      <c r="F76" s="3">
        <f>ТО90000!F73</f>
        <v>9.6999999999999993</v>
      </c>
      <c r="G76" s="73">
        <f>ТО90000!G73</f>
        <v>419.3</v>
      </c>
      <c r="H76" s="35">
        <f t="shared" si="5"/>
        <v>4067.21</v>
      </c>
      <c r="I76" s="2"/>
      <c r="J76" s="2"/>
      <c r="K76" s="68"/>
      <c r="L76" s="61"/>
    </row>
    <row r="77" spans="1:12">
      <c r="A77" s="135"/>
      <c r="B77" s="115"/>
      <c r="C77" s="115"/>
      <c r="D77" s="15" t="s">
        <v>24</v>
      </c>
      <c r="E77" s="3" t="str">
        <f>ТО45000!E63</f>
        <v>Mobilube 1-SHC 75W90</v>
      </c>
      <c r="F77" s="3">
        <f>ТО45000!F63</f>
        <v>2.8</v>
      </c>
      <c r="G77" s="73">
        <f>ТО45000!G63</f>
        <v>648.33000000000004</v>
      </c>
      <c r="H77" s="35">
        <f t="shared" si="5"/>
        <v>1815.3240000000001</v>
      </c>
      <c r="I77" s="2"/>
      <c r="J77" s="2"/>
      <c r="K77" s="68"/>
      <c r="L77" s="61"/>
    </row>
    <row r="78" spans="1:12">
      <c r="A78" s="135"/>
      <c r="B78" s="115"/>
      <c r="C78" s="115"/>
      <c r="D78" s="15" t="s">
        <v>47</v>
      </c>
      <c r="E78" s="3" t="str">
        <f>ТО90000!E75</f>
        <v>Mobilube 1-SHC 75W90</v>
      </c>
      <c r="F78" s="3">
        <f>ТО90000!F75</f>
        <v>1.1499999999999999</v>
      </c>
      <c r="G78" s="73">
        <f>ТО90000!G75</f>
        <v>648.33000000000004</v>
      </c>
      <c r="H78" s="35">
        <f t="shared" si="5"/>
        <v>745.57949999999994</v>
      </c>
      <c r="I78" s="2"/>
      <c r="J78" s="2"/>
      <c r="K78" s="68"/>
      <c r="L78" s="61"/>
    </row>
    <row r="79" spans="1:12">
      <c r="A79" s="135"/>
      <c r="B79" s="115"/>
      <c r="C79" s="115"/>
      <c r="D79" s="48" t="s">
        <v>46</v>
      </c>
      <c r="E79" s="3" t="str">
        <f>ТО45000!E64</f>
        <v>Mobilube 1-SHC 75W90</v>
      </c>
      <c r="F79" s="3">
        <f>ТО45000!F64</f>
        <v>1.6</v>
      </c>
      <c r="G79" s="73">
        <f>ТО45000!G64</f>
        <v>648.33000000000004</v>
      </c>
      <c r="H79" s="35">
        <f t="shared" si="5"/>
        <v>1037.3280000000002</v>
      </c>
      <c r="I79" s="2"/>
      <c r="J79" s="2"/>
      <c r="K79" s="68"/>
      <c r="L79" s="61"/>
    </row>
    <row r="80" spans="1:12" ht="14" thickBot="1">
      <c r="A80" s="135"/>
      <c r="B80" s="115"/>
      <c r="C80" s="115"/>
      <c r="E80" s="3"/>
      <c r="F80" s="3"/>
      <c r="G80" s="73"/>
      <c r="H80" s="35">
        <f t="shared" si="5"/>
        <v>0</v>
      </c>
      <c r="I80" s="2"/>
      <c r="J80" s="2"/>
      <c r="K80" s="68"/>
      <c r="L80" s="61"/>
    </row>
    <row r="81" spans="1:12" ht="15" thickTop="1" thickBot="1">
      <c r="A81" s="136"/>
      <c r="B81" s="122"/>
      <c r="C81" s="122"/>
      <c r="D81" s="44" t="s">
        <v>11</v>
      </c>
      <c r="E81" s="119"/>
      <c r="F81" s="119"/>
      <c r="G81" s="120"/>
      <c r="H81" s="36">
        <f>SUM(H70:H80)</f>
        <v>22373.595500000003</v>
      </c>
      <c r="I81" s="56"/>
      <c r="J81" s="56"/>
      <c r="K81" s="82"/>
      <c r="L81" s="57"/>
    </row>
    <row r="82" spans="1:12" ht="15" thickTop="1" thickBot="1">
      <c r="A82" s="139" t="s">
        <v>17</v>
      </c>
      <c r="B82" s="141" t="str">
        <f>B12</f>
        <v>3,2 DI-D</v>
      </c>
      <c r="C82" s="8" t="s">
        <v>1</v>
      </c>
      <c r="D82" s="121"/>
      <c r="E82" s="121"/>
      <c r="F82" s="121"/>
      <c r="G82" s="121"/>
      <c r="H82" s="37">
        <f>H22+G3</f>
        <v>25496.108</v>
      </c>
    </row>
    <row r="83" spans="1:12" ht="15" thickTop="1" thickBot="1">
      <c r="A83" s="139"/>
      <c r="B83" s="142"/>
      <c r="C83" s="9" t="s">
        <v>2</v>
      </c>
      <c r="D83" s="117"/>
      <c r="E83" s="117"/>
      <c r="F83" s="117"/>
      <c r="G83" s="117"/>
      <c r="H83" s="37">
        <f>H33+G4</f>
        <v>24171.152000000002</v>
      </c>
    </row>
    <row r="84" spans="1:12" ht="15" thickTop="1" thickBot="1">
      <c r="A84" s="139"/>
      <c r="B84" s="177">
        <v>3</v>
      </c>
      <c r="C84" s="9" t="s">
        <v>1</v>
      </c>
      <c r="D84" s="83"/>
      <c r="E84" s="83"/>
      <c r="F84" s="83"/>
      <c r="G84" s="83"/>
      <c r="H84" s="37">
        <f>H45+G5</f>
        <v>36419.941500000001</v>
      </c>
    </row>
    <row r="85" spans="1:12" ht="15" thickTop="1" thickBot="1">
      <c r="A85" s="139"/>
      <c r="B85" s="178"/>
      <c r="C85" s="9" t="s">
        <v>2</v>
      </c>
      <c r="D85" s="83"/>
      <c r="E85" s="83"/>
      <c r="F85" s="83"/>
      <c r="G85" s="83"/>
      <c r="H85" s="37">
        <f>H57+G6</f>
        <v>38412.495500000005</v>
      </c>
    </row>
    <row r="86" spans="1:12" ht="15" thickTop="1" thickBot="1">
      <c r="A86" s="139"/>
      <c r="B86" s="142" t="str">
        <f>B58</f>
        <v>3,8 MIVEC</v>
      </c>
      <c r="C86" s="9" t="s">
        <v>1</v>
      </c>
      <c r="D86" s="117"/>
      <c r="E86" s="117"/>
      <c r="F86" s="117"/>
      <c r="G86" s="117"/>
      <c r="H86" s="37"/>
    </row>
    <row r="87" spans="1:12" ht="15" thickTop="1" thickBot="1">
      <c r="A87" s="140"/>
      <c r="B87" s="143"/>
      <c r="C87" s="10" t="s">
        <v>2</v>
      </c>
      <c r="D87" s="118"/>
      <c r="E87" s="118"/>
      <c r="F87" s="118"/>
      <c r="G87" s="118"/>
      <c r="H87" s="37">
        <f>H81+G8</f>
        <v>35118.495500000005</v>
      </c>
    </row>
    <row r="88" spans="1:12" ht="16.5" customHeight="1" thickTop="1" thickBot="1">
      <c r="A88" s="123" t="s">
        <v>56</v>
      </c>
      <c r="B88" s="125" t="str">
        <f>B82</f>
        <v>3,2 DI-D</v>
      </c>
      <c r="C88" s="11" t="s">
        <v>1</v>
      </c>
      <c r="D88" s="127"/>
      <c r="E88" s="127"/>
      <c r="F88" s="127"/>
      <c r="G88" s="127"/>
      <c r="H88" s="38">
        <f>H82+G10</f>
        <v>26745.608</v>
      </c>
    </row>
    <row r="89" spans="1:12" ht="17.25" customHeight="1" thickTop="1" thickBot="1">
      <c r="A89" s="123"/>
      <c r="B89" s="126"/>
      <c r="C89" s="12" t="s">
        <v>2</v>
      </c>
      <c r="D89" s="128"/>
      <c r="E89" s="128"/>
      <c r="F89" s="128"/>
      <c r="G89" s="128"/>
      <c r="H89" s="38">
        <f>H83+G10</f>
        <v>25420.652000000002</v>
      </c>
    </row>
    <row r="90" spans="1:12" ht="17.25" customHeight="1" thickTop="1" thickBot="1">
      <c r="A90" s="123"/>
      <c r="B90" s="228">
        <v>3</v>
      </c>
      <c r="C90" s="12" t="s">
        <v>1</v>
      </c>
      <c r="D90" s="128"/>
      <c r="E90" s="128"/>
      <c r="F90" s="128"/>
      <c r="G90" s="172"/>
      <c r="H90" s="38">
        <f>H84+G10</f>
        <v>37669.441500000001</v>
      </c>
    </row>
    <row r="91" spans="1:12" ht="17.25" customHeight="1" thickTop="1" thickBot="1">
      <c r="A91" s="123"/>
      <c r="B91" s="229"/>
      <c r="C91" s="12" t="s">
        <v>2</v>
      </c>
      <c r="D91" s="128"/>
      <c r="E91" s="128"/>
      <c r="F91" s="128"/>
      <c r="G91" s="172"/>
      <c r="H91" s="38">
        <f>H85+G10</f>
        <v>39661.995500000005</v>
      </c>
    </row>
    <row r="92" spans="1:12" ht="18" customHeight="1" thickTop="1" thickBot="1">
      <c r="A92" s="123"/>
      <c r="B92" s="126" t="str">
        <f>B86</f>
        <v>3,8 MIVEC</v>
      </c>
      <c r="C92" s="12" t="s">
        <v>1</v>
      </c>
      <c r="D92" s="128"/>
      <c r="E92" s="128"/>
      <c r="F92" s="128"/>
      <c r="G92" s="128"/>
      <c r="H92" s="38"/>
    </row>
    <row r="93" spans="1:12" ht="15" thickTop="1" thickBot="1">
      <c r="A93" s="124"/>
      <c r="B93" s="129"/>
      <c r="C93" s="13" t="s">
        <v>2</v>
      </c>
      <c r="D93" s="130"/>
      <c r="E93" s="130"/>
      <c r="F93" s="130"/>
      <c r="G93" s="130"/>
      <c r="H93" s="38">
        <f>H87+G10</f>
        <v>36367.995500000005</v>
      </c>
    </row>
    <row r="94" spans="1:12" ht="17.25" customHeight="1" thickTop="1" thickBot="1">
      <c r="A94" s="139" t="s">
        <v>18</v>
      </c>
      <c r="B94" s="141" t="str">
        <f>B88</f>
        <v>3,2 DI-D</v>
      </c>
      <c r="C94" s="8" t="s">
        <v>1</v>
      </c>
      <c r="D94" s="121"/>
      <c r="E94" s="121"/>
      <c r="F94" s="121"/>
      <c r="G94" s="196"/>
      <c r="H94" s="37">
        <f>H88</f>
        <v>26745.608</v>
      </c>
    </row>
    <row r="95" spans="1:12" ht="17.25" customHeight="1" thickTop="1" thickBot="1">
      <c r="A95" s="139"/>
      <c r="B95" s="142"/>
      <c r="C95" s="9" t="s">
        <v>2</v>
      </c>
      <c r="D95" s="197"/>
      <c r="E95" s="197"/>
      <c r="F95" s="197"/>
      <c r="G95" s="198"/>
      <c r="H95" s="37">
        <f>H89</f>
        <v>25420.652000000002</v>
      </c>
    </row>
    <row r="96" spans="1:12" ht="17.25" customHeight="1" thickTop="1" thickBot="1">
      <c r="A96" s="139"/>
      <c r="B96" s="177"/>
      <c r="C96" s="9" t="s">
        <v>1</v>
      </c>
      <c r="D96" s="87"/>
      <c r="E96" s="87"/>
      <c r="F96" s="87"/>
      <c r="G96" s="87"/>
      <c r="H96" s="37">
        <f>H90+K40+G9</f>
        <v>50976.941500000001</v>
      </c>
    </row>
    <row r="97" spans="1:8" ht="17.25" customHeight="1" thickTop="1" thickBot="1">
      <c r="A97" s="139"/>
      <c r="B97" s="178"/>
      <c r="C97" s="9" t="s">
        <v>2</v>
      </c>
      <c r="D97" s="87"/>
      <c r="E97" s="87"/>
      <c r="F97" s="87"/>
      <c r="G97" s="87"/>
      <c r="H97" s="37">
        <f>H91+K40+G9</f>
        <v>52969.495500000005</v>
      </c>
    </row>
    <row r="98" spans="1:8" ht="18" customHeight="1" thickTop="1" thickBot="1">
      <c r="A98" s="139"/>
      <c r="B98" s="142" t="str">
        <f>B92</f>
        <v>3,8 MIVEC</v>
      </c>
      <c r="C98" s="9" t="s">
        <v>1</v>
      </c>
      <c r="D98" s="117"/>
      <c r="E98" s="117"/>
      <c r="F98" s="117"/>
      <c r="G98" s="117"/>
      <c r="H98" s="37"/>
    </row>
    <row r="99" spans="1:8" ht="17.25" customHeight="1" thickTop="1" thickBot="1">
      <c r="A99" s="140"/>
      <c r="B99" s="143"/>
      <c r="C99" s="10" t="s">
        <v>2</v>
      </c>
      <c r="D99" s="118"/>
      <c r="E99" s="118"/>
      <c r="F99" s="118"/>
      <c r="G99" s="118"/>
      <c r="H99" s="37">
        <f>H93+K64+G9</f>
        <v>49675.495500000005</v>
      </c>
    </row>
    <row r="100" spans="1:8" ht="14" thickTop="1"/>
  </sheetData>
  <mergeCells count="62">
    <mergeCell ref="A9:A10"/>
    <mergeCell ref="B10:C10"/>
    <mergeCell ref="G7:H7"/>
    <mergeCell ref="G8:H8"/>
    <mergeCell ref="A1:C1"/>
    <mergeCell ref="D1:H1"/>
    <mergeCell ref="A2:C2"/>
    <mergeCell ref="A3:A8"/>
    <mergeCell ref="B3:B4"/>
    <mergeCell ref="B7:B8"/>
    <mergeCell ref="G2:H2"/>
    <mergeCell ref="G6:H6"/>
    <mergeCell ref="G3:H3"/>
    <mergeCell ref="G4:H4"/>
    <mergeCell ref="G9:H9"/>
    <mergeCell ref="G10:H10"/>
    <mergeCell ref="B5:B6"/>
    <mergeCell ref="G5:H5"/>
    <mergeCell ref="A12:A81"/>
    <mergeCell ref="B12:B33"/>
    <mergeCell ref="C12:C22"/>
    <mergeCell ref="C23:C33"/>
    <mergeCell ref="C58:C69"/>
    <mergeCell ref="C70:C81"/>
    <mergeCell ref="B58:B81"/>
    <mergeCell ref="B34:B57"/>
    <mergeCell ref="C34:C45"/>
    <mergeCell ref="C46:C57"/>
    <mergeCell ref="E22:G22"/>
    <mergeCell ref="E33:G33"/>
    <mergeCell ref="A82:A87"/>
    <mergeCell ref="B82:B83"/>
    <mergeCell ref="D82:G82"/>
    <mergeCell ref="D83:G83"/>
    <mergeCell ref="B86:B87"/>
    <mergeCell ref="D86:G86"/>
    <mergeCell ref="D87:G87"/>
    <mergeCell ref="B84:B85"/>
    <mergeCell ref="A94:A99"/>
    <mergeCell ref="B94:B95"/>
    <mergeCell ref="D94:G94"/>
    <mergeCell ref="D95:G95"/>
    <mergeCell ref="B98:B99"/>
    <mergeCell ref="D98:G98"/>
    <mergeCell ref="D99:G99"/>
    <mergeCell ref="B96:B97"/>
    <mergeCell ref="E2:F2"/>
    <mergeCell ref="E3:F8"/>
    <mergeCell ref="E9:F9"/>
    <mergeCell ref="E10:F10"/>
    <mergeCell ref="A88:A93"/>
    <mergeCell ref="B88:B89"/>
    <mergeCell ref="D88:G88"/>
    <mergeCell ref="D89:G89"/>
    <mergeCell ref="B92:B93"/>
    <mergeCell ref="D92:G92"/>
    <mergeCell ref="D93:G93"/>
    <mergeCell ref="B90:B91"/>
    <mergeCell ref="D90:G90"/>
    <mergeCell ref="D91:G91"/>
    <mergeCell ref="E69:G69"/>
    <mergeCell ref="E81:G81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workbookViewId="0">
      <selection activeCell="K32" sqref="K32"/>
    </sheetView>
  </sheetViews>
  <sheetFormatPr baseColWidth="10" defaultColWidth="8.7109375" defaultRowHeight="13" x14ac:dyDescent="0"/>
  <cols>
    <col min="1" max="1" width="20.42578125" style="1" customWidth="1"/>
    <col min="2" max="2" width="10.28515625" style="1" bestFit="1" customWidth="1"/>
    <col min="3" max="3" width="11.140625" style="1" customWidth="1"/>
    <col min="4" max="4" width="18.7109375" style="48" customWidth="1"/>
    <col min="5" max="5" width="23.7109375" style="4" customWidth="1"/>
    <col min="6" max="6" width="16.5703125" style="4" customWidth="1"/>
    <col min="7" max="7" width="14.140625" style="39" customWidth="1"/>
    <col min="8" max="8" width="11.7109375" style="33" customWidth="1"/>
    <col min="9" max="16384" width="8.7109375" style="1"/>
  </cols>
  <sheetData>
    <row r="1" spans="1:21" ht="18" thickTop="1" thickBot="1">
      <c r="A1" s="187" t="str">
        <f>ТО15000!A1</f>
        <v>Pajero IV (BK)</v>
      </c>
      <c r="B1" s="188"/>
      <c r="C1" s="188"/>
      <c r="D1" s="152" t="s">
        <v>44</v>
      </c>
      <c r="E1" s="152"/>
      <c r="F1" s="152"/>
      <c r="G1" s="153"/>
      <c r="H1" s="154"/>
    </row>
    <row r="2" spans="1:21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21">
      <c r="A3" s="123" t="s">
        <v>48</v>
      </c>
      <c r="B3" s="158" t="str">
        <f>ТО270000!B3</f>
        <v>3,2 DI-D</v>
      </c>
      <c r="C3" s="6" t="s">
        <v>1</v>
      </c>
      <c r="D3" s="42">
        <v>1.9</v>
      </c>
      <c r="E3" s="181">
        <f>[1]Лист1!$B$5</f>
        <v>2499</v>
      </c>
      <c r="F3" s="182"/>
      <c r="G3" s="160">
        <f>D3*E3</f>
        <v>4748.0999999999995</v>
      </c>
      <c r="H3" s="16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>
      <c r="A4" s="123"/>
      <c r="B4" s="158"/>
      <c r="C4" s="6" t="s">
        <v>2</v>
      </c>
      <c r="D4" s="42">
        <v>1.9</v>
      </c>
      <c r="E4" s="183"/>
      <c r="F4" s="184"/>
      <c r="G4" s="160">
        <f>D4*E3</f>
        <v>4748.0999999999995</v>
      </c>
      <c r="H4" s="16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>
      <c r="A5" s="123"/>
      <c r="B5" s="131">
        <v>3</v>
      </c>
      <c r="C5" s="6" t="s">
        <v>1</v>
      </c>
      <c r="D5" s="42">
        <v>1.6</v>
      </c>
      <c r="E5" s="183"/>
      <c r="F5" s="184"/>
      <c r="G5" s="160">
        <f>D5*E3</f>
        <v>3998.4</v>
      </c>
      <c r="H5" s="16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>
      <c r="A6" s="123"/>
      <c r="B6" s="132"/>
      <c r="C6" s="6" t="s">
        <v>2</v>
      </c>
      <c r="D6" s="42">
        <v>1.6</v>
      </c>
      <c r="E6" s="183"/>
      <c r="F6" s="184"/>
      <c r="G6" s="160">
        <f>D6*E3</f>
        <v>3998.4</v>
      </c>
      <c r="H6" s="17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>
      <c r="A7" s="123"/>
      <c r="B7" s="158" t="str">
        <f>ТО270000!B7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" thickBot="1">
      <c r="A8" s="124"/>
      <c r="B8" s="159"/>
      <c r="C8" s="7" t="s">
        <v>2</v>
      </c>
      <c r="D8" s="43">
        <v>1.6</v>
      </c>
      <c r="E8" s="185"/>
      <c r="F8" s="186"/>
      <c r="G8" s="162">
        <f>D8*E3</f>
        <v>3998.4</v>
      </c>
      <c r="H8" s="163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3.5" customHeight="1" thickTop="1">
      <c r="A9" s="166" t="s">
        <v>14</v>
      </c>
      <c r="B9" s="168" t="s">
        <v>13</v>
      </c>
      <c r="C9" s="153"/>
      <c r="D9" s="15">
        <f>ТО15000!D9</f>
        <v>1.6</v>
      </c>
      <c r="E9" s="148">
        <f>[1]Лист1!$B$5</f>
        <v>2499</v>
      </c>
      <c r="F9" s="149"/>
      <c r="G9" s="150">
        <f>D9*E9</f>
        <v>3998.4</v>
      </c>
      <c r="H9" s="15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[1]Лист1!$B$5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0" thickTop="1">
      <c r="A11" s="40"/>
      <c r="B11" s="26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21" ht="12.75" customHeight="1">
      <c r="A12" s="123" t="s">
        <v>3</v>
      </c>
      <c r="B12" s="115" t="str">
        <f>B3</f>
        <v>3,2 DI-D</v>
      </c>
      <c r="C12" s="115" t="s">
        <v>1</v>
      </c>
      <c r="D12" s="70" t="s">
        <v>4</v>
      </c>
      <c r="E12" s="69" t="s">
        <v>67</v>
      </c>
      <c r="F12" s="69">
        <v>9.3000000000000007</v>
      </c>
      <c r="G12" s="78">
        <f>'[2]Масла и технические жидкости'!$C$4</f>
        <v>522</v>
      </c>
      <c r="H12" s="28">
        <f>F12*G12</f>
        <v>4854.6000000000004</v>
      </c>
    </row>
    <row r="13" spans="1:21">
      <c r="A13" s="144"/>
      <c r="B13" s="135"/>
      <c r="C13" s="115"/>
      <c r="D13" s="70" t="s">
        <v>7</v>
      </c>
      <c r="E13" s="62" t="s">
        <v>63</v>
      </c>
      <c r="F13" s="62">
        <v>1</v>
      </c>
      <c r="G13" s="71">
        <f>[2]Запчасти!$C$155</f>
        <v>858</v>
      </c>
      <c r="H13" s="29">
        <f>F13*G13</f>
        <v>858</v>
      </c>
    </row>
    <row r="14" spans="1:21">
      <c r="A14" s="144"/>
      <c r="B14" s="135"/>
      <c r="C14" s="115"/>
      <c r="D14" s="70" t="s">
        <v>8</v>
      </c>
      <c r="E14" s="62" t="s">
        <v>65</v>
      </c>
      <c r="F14" s="62">
        <v>1</v>
      </c>
      <c r="G14" s="71">
        <f>[2]Запчасти!$C$149</f>
        <v>1310</v>
      </c>
      <c r="H14" s="29">
        <f>F14*G14</f>
        <v>1310</v>
      </c>
    </row>
    <row r="15" spans="1:21">
      <c r="A15" s="144"/>
      <c r="B15" s="135"/>
      <c r="C15" s="115"/>
      <c r="D15" s="5" t="s">
        <v>61</v>
      </c>
      <c r="E15" s="62" t="s">
        <v>66</v>
      </c>
      <c r="F15" s="62">
        <v>1</v>
      </c>
      <c r="G15" s="71">
        <f>[2]Запчасти!$C$157</f>
        <v>1782</v>
      </c>
      <c r="H15" s="29">
        <f t="shared" ref="H15:H21" si="0">F15*G15</f>
        <v>1782</v>
      </c>
    </row>
    <row r="16" spans="1:21" ht="15" customHeight="1">
      <c r="A16" s="144"/>
      <c r="B16" s="135"/>
      <c r="C16" s="115"/>
      <c r="D16" s="15"/>
      <c r="E16" s="3"/>
      <c r="F16" s="3"/>
      <c r="G16" s="73"/>
      <c r="H16" s="29">
        <f t="shared" si="0"/>
        <v>0</v>
      </c>
    </row>
    <row r="17" spans="1:8">
      <c r="A17" s="144"/>
      <c r="B17" s="135"/>
      <c r="C17" s="115"/>
      <c r="D17" s="15"/>
      <c r="E17" s="3"/>
      <c r="F17" s="3"/>
      <c r="G17" s="73"/>
      <c r="H17" s="29">
        <f t="shared" si="0"/>
        <v>0</v>
      </c>
    </row>
    <row r="18" spans="1:8">
      <c r="A18" s="144"/>
      <c r="B18" s="135"/>
      <c r="C18" s="115"/>
      <c r="D18" s="15"/>
      <c r="E18" s="3"/>
      <c r="F18" s="3"/>
      <c r="G18" s="73"/>
      <c r="H18" s="29">
        <f t="shared" si="0"/>
        <v>0</v>
      </c>
    </row>
    <row r="19" spans="1:8">
      <c r="A19" s="144"/>
      <c r="B19" s="135"/>
      <c r="C19" s="115"/>
      <c r="D19" s="15"/>
      <c r="E19" s="3"/>
      <c r="F19" s="3"/>
      <c r="G19" s="73"/>
      <c r="H19" s="29">
        <f t="shared" si="0"/>
        <v>0</v>
      </c>
    </row>
    <row r="20" spans="1:8">
      <c r="A20" s="144"/>
      <c r="B20" s="135"/>
      <c r="C20" s="115"/>
      <c r="D20" s="15"/>
      <c r="E20" s="3"/>
      <c r="F20" s="3"/>
      <c r="G20" s="73"/>
      <c r="H20" s="29">
        <f t="shared" si="0"/>
        <v>0</v>
      </c>
    </row>
    <row r="21" spans="1:8" ht="14" thickBot="1">
      <c r="A21" s="144"/>
      <c r="B21" s="135"/>
      <c r="C21" s="115"/>
      <c r="D21" s="15"/>
      <c r="E21" s="3"/>
      <c r="F21" s="3"/>
      <c r="G21" s="73"/>
      <c r="H21" s="29">
        <f t="shared" si="0"/>
        <v>0</v>
      </c>
    </row>
    <row r="22" spans="1:8" ht="15" thickTop="1" thickBot="1">
      <c r="A22" s="144"/>
      <c r="B22" s="135"/>
      <c r="C22" s="116"/>
      <c r="D22" s="46" t="s">
        <v>11</v>
      </c>
      <c r="E22" s="191"/>
      <c r="F22" s="191"/>
      <c r="G22" s="192"/>
      <c r="H22" s="30">
        <f>SUM(H12:H21)</f>
        <v>8804.6</v>
      </c>
    </row>
    <row r="23" spans="1:8" ht="14" thickTop="1">
      <c r="A23" s="144"/>
      <c r="B23" s="135"/>
      <c r="C23" s="115" t="s">
        <v>2</v>
      </c>
      <c r="D23" s="70" t="s">
        <v>4</v>
      </c>
      <c r="E23" s="69" t="s">
        <v>67</v>
      </c>
      <c r="F23" s="69">
        <v>9.3000000000000007</v>
      </c>
      <c r="G23" s="78">
        <f>'[2]Масла и технические жидкости'!$C$4</f>
        <v>522</v>
      </c>
      <c r="H23" s="29">
        <f>F23*G23</f>
        <v>4854.6000000000004</v>
      </c>
    </row>
    <row r="24" spans="1:8">
      <c r="A24" s="144"/>
      <c r="B24" s="135"/>
      <c r="C24" s="115"/>
      <c r="D24" s="70" t="s">
        <v>7</v>
      </c>
      <c r="E24" s="62" t="s">
        <v>63</v>
      </c>
      <c r="F24" s="62">
        <v>1</v>
      </c>
      <c r="G24" s="71">
        <f>[2]Запчасти!$C$155</f>
        <v>858</v>
      </c>
      <c r="H24" s="29">
        <f t="shared" ref="H24:H32" si="1">F24*G24</f>
        <v>858</v>
      </c>
    </row>
    <row r="25" spans="1:8">
      <c r="A25" s="144"/>
      <c r="B25" s="135"/>
      <c r="C25" s="115"/>
      <c r="D25" s="70" t="s">
        <v>8</v>
      </c>
      <c r="E25" s="62" t="s">
        <v>65</v>
      </c>
      <c r="F25" s="62">
        <v>1</v>
      </c>
      <c r="G25" s="71">
        <f>[2]Запчасти!$C$149</f>
        <v>1310</v>
      </c>
      <c r="H25" s="29">
        <f t="shared" si="1"/>
        <v>1310</v>
      </c>
    </row>
    <row r="26" spans="1:8">
      <c r="A26" s="144"/>
      <c r="B26" s="135"/>
      <c r="C26" s="115"/>
      <c r="D26" s="5" t="s">
        <v>61</v>
      </c>
      <c r="E26" s="62" t="s">
        <v>66</v>
      </c>
      <c r="F26" s="62">
        <v>1</v>
      </c>
      <c r="G26" s="71">
        <f>[2]Запчасти!$C$157</f>
        <v>1782</v>
      </c>
      <c r="H26" s="29">
        <f t="shared" si="1"/>
        <v>1782</v>
      </c>
    </row>
    <row r="27" spans="1:8">
      <c r="A27" s="144"/>
      <c r="B27" s="135"/>
      <c r="C27" s="115"/>
      <c r="D27" s="15"/>
      <c r="E27" s="3"/>
      <c r="F27" s="3"/>
      <c r="G27" s="73"/>
      <c r="H27" s="29">
        <f t="shared" si="1"/>
        <v>0</v>
      </c>
    </row>
    <row r="28" spans="1:8">
      <c r="A28" s="144"/>
      <c r="B28" s="135"/>
      <c r="C28" s="115"/>
      <c r="D28" s="15"/>
      <c r="E28" s="3"/>
      <c r="F28" s="3"/>
      <c r="G28" s="73"/>
      <c r="H28" s="29">
        <f t="shared" si="1"/>
        <v>0</v>
      </c>
    </row>
    <row r="29" spans="1:8">
      <c r="A29" s="144"/>
      <c r="B29" s="135"/>
      <c r="C29" s="115"/>
      <c r="D29" s="15"/>
      <c r="E29" s="3"/>
      <c r="F29" s="3"/>
      <c r="G29" s="73"/>
      <c r="H29" s="29">
        <f t="shared" si="1"/>
        <v>0</v>
      </c>
    </row>
    <row r="30" spans="1:8">
      <c r="A30" s="144"/>
      <c r="B30" s="135"/>
      <c r="C30" s="115"/>
      <c r="D30" s="15"/>
      <c r="E30" s="3"/>
      <c r="F30" s="3"/>
      <c r="G30" s="73"/>
      <c r="H30" s="29">
        <f t="shared" si="1"/>
        <v>0</v>
      </c>
    </row>
    <row r="31" spans="1:8">
      <c r="A31" s="144"/>
      <c r="B31" s="135"/>
      <c r="C31" s="115"/>
      <c r="D31" s="15"/>
      <c r="E31" s="3"/>
      <c r="F31" s="3"/>
      <c r="G31" s="73"/>
      <c r="H31" s="29">
        <f t="shared" si="1"/>
        <v>0</v>
      </c>
    </row>
    <row r="32" spans="1:8" ht="14" thickBot="1">
      <c r="A32" s="144"/>
      <c r="B32" s="135"/>
      <c r="C32" s="115"/>
      <c r="D32" s="15"/>
      <c r="E32" s="3"/>
      <c r="F32" s="3"/>
      <c r="G32" s="73"/>
      <c r="H32" s="29">
        <f t="shared" si="1"/>
        <v>0</v>
      </c>
    </row>
    <row r="33" spans="1:8" ht="15" thickTop="1" thickBot="1">
      <c r="A33" s="144"/>
      <c r="B33" s="136"/>
      <c r="C33" s="115"/>
      <c r="D33" s="46" t="s">
        <v>11</v>
      </c>
      <c r="E33" s="191"/>
      <c r="F33" s="191"/>
      <c r="G33" s="192"/>
      <c r="H33" s="30">
        <f>SUM(H23:H32)</f>
        <v>8804.6</v>
      </c>
    </row>
    <row r="34" spans="1:8" ht="14" thickTop="1">
      <c r="A34" s="144"/>
      <c r="B34" s="201">
        <v>3</v>
      </c>
      <c r="C34" s="114" t="s">
        <v>1</v>
      </c>
      <c r="D34" s="92" t="s">
        <v>4</v>
      </c>
      <c r="E34" s="69" t="str">
        <f>'[2]Масла и технические жидкости'!$B$5</f>
        <v>Mobil-1 0W40</v>
      </c>
      <c r="F34" s="69">
        <v>4.9000000000000004</v>
      </c>
      <c r="G34" s="78">
        <f>'[2]Масла и технические жидкости'!$C$5</f>
        <v>711.46</v>
      </c>
      <c r="H34" s="29">
        <f>F34*G34</f>
        <v>3486.1540000000005</v>
      </c>
    </row>
    <row r="35" spans="1:8">
      <c r="A35" s="144"/>
      <c r="B35" s="201"/>
      <c r="C35" s="115"/>
      <c r="D35" s="70" t="s">
        <v>7</v>
      </c>
      <c r="E35" s="62" t="str">
        <f>[2]Запчасти!$B$148</f>
        <v>MD352626</v>
      </c>
      <c r="F35" s="62">
        <v>1</v>
      </c>
      <c r="G35" s="71">
        <f>[2]Запчасти!$C$148</f>
        <v>753</v>
      </c>
      <c r="H35" s="29">
        <f t="shared" ref="H35:H43" si="2">F35*G35</f>
        <v>753</v>
      </c>
    </row>
    <row r="36" spans="1:8">
      <c r="A36" s="144"/>
      <c r="B36" s="201"/>
      <c r="C36" s="115"/>
      <c r="D36" s="70" t="s">
        <v>8</v>
      </c>
      <c r="E36" s="62" t="str">
        <f>[2]Запчасти!$B$149</f>
        <v>7803A028</v>
      </c>
      <c r="F36" s="62">
        <v>1</v>
      </c>
      <c r="G36" s="71">
        <f>[2]Запчасти!$C$149</f>
        <v>1310</v>
      </c>
      <c r="H36" s="29">
        <f t="shared" si="2"/>
        <v>1310</v>
      </c>
    </row>
    <row r="37" spans="1:8">
      <c r="A37" s="144"/>
      <c r="B37" s="201"/>
      <c r="C37" s="115"/>
      <c r="D37" s="15"/>
      <c r="E37" s="3"/>
      <c r="F37" s="3"/>
      <c r="G37" s="3"/>
      <c r="H37" s="29">
        <f t="shared" si="2"/>
        <v>0</v>
      </c>
    </row>
    <row r="38" spans="1:8">
      <c r="A38" s="144"/>
      <c r="B38" s="201"/>
      <c r="C38" s="115"/>
      <c r="D38" s="15"/>
      <c r="E38" s="3"/>
      <c r="F38" s="3"/>
      <c r="G38" s="3"/>
      <c r="H38" s="29">
        <f t="shared" si="2"/>
        <v>0</v>
      </c>
    </row>
    <row r="39" spans="1:8">
      <c r="A39" s="144"/>
      <c r="B39" s="201"/>
      <c r="C39" s="115"/>
      <c r="D39" s="15"/>
      <c r="E39" s="3"/>
      <c r="F39" s="3"/>
      <c r="G39" s="3"/>
      <c r="H39" s="29">
        <f t="shared" si="2"/>
        <v>0</v>
      </c>
    </row>
    <row r="40" spans="1:8">
      <c r="A40" s="144"/>
      <c r="B40" s="201"/>
      <c r="C40" s="115"/>
      <c r="D40" s="15"/>
      <c r="E40" s="3"/>
      <c r="F40" s="3"/>
      <c r="G40" s="3"/>
      <c r="H40" s="29">
        <f t="shared" si="2"/>
        <v>0</v>
      </c>
    </row>
    <row r="41" spans="1:8">
      <c r="A41" s="144"/>
      <c r="B41" s="201"/>
      <c r="C41" s="115"/>
      <c r="D41" s="15"/>
      <c r="E41" s="3"/>
      <c r="F41" s="3"/>
      <c r="G41" s="3"/>
      <c r="H41" s="29">
        <f t="shared" si="2"/>
        <v>0</v>
      </c>
    </row>
    <row r="42" spans="1:8">
      <c r="A42" s="144"/>
      <c r="B42" s="201"/>
      <c r="C42" s="115"/>
      <c r="D42" s="15"/>
      <c r="E42" s="3"/>
      <c r="F42" s="3"/>
      <c r="G42" s="3"/>
      <c r="H42" s="29">
        <f t="shared" si="2"/>
        <v>0</v>
      </c>
    </row>
    <row r="43" spans="1:8" ht="14" thickBot="1">
      <c r="A43" s="144"/>
      <c r="B43" s="201"/>
      <c r="C43" s="115"/>
      <c r="D43" s="15"/>
      <c r="E43" s="3"/>
      <c r="F43" s="3"/>
      <c r="G43" s="3"/>
      <c r="H43" s="29">
        <f t="shared" si="2"/>
        <v>0</v>
      </c>
    </row>
    <row r="44" spans="1:8" ht="15" thickTop="1" thickBot="1">
      <c r="A44" s="144"/>
      <c r="B44" s="201"/>
      <c r="C44" s="116"/>
      <c r="D44" s="46" t="s">
        <v>11</v>
      </c>
      <c r="E44" s="85"/>
      <c r="F44" s="85"/>
      <c r="G44" s="85"/>
      <c r="H44" s="30">
        <f>SUM(H34:H43)</f>
        <v>5549.1540000000005</v>
      </c>
    </row>
    <row r="45" spans="1:8" ht="14" thickTop="1">
      <c r="A45" s="144"/>
      <c r="B45" s="201"/>
      <c r="C45" s="115" t="s">
        <v>2</v>
      </c>
      <c r="D45" s="92" t="s">
        <v>4</v>
      </c>
      <c r="E45" s="69" t="str">
        <f>'[2]Масла и технические жидкости'!$B$5</f>
        <v>Mobil-1 0W40</v>
      </c>
      <c r="F45" s="69">
        <v>4.9000000000000004</v>
      </c>
      <c r="G45" s="78">
        <f>'[2]Масла и технические жидкости'!$C$5</f>
        <v>711.46</v>
      </c>
      <c r="H45" s="29">
        <f>F45*G45</f>
        <v>3486.1540000000005</v>
      </c>
    </row>
    <row r="46" spans="1:8">
      <c r="A46" s="144"/>
      <c r="B46" s="201"/>
      <c r="C46" s="115"/>
      <c r="D46" s="70" t="s">
        <v>7</v>
      </c>
      <c r="E46" s="62" t="str">
        <f>[2]Запчасти!$B$148</f>
        <v>MD352626</v>
      </c>
      <c r="F46" s="62">
        <v>1</v>
      </c>
      <c r="G46" s="71">
        <f>[2]Запчасти!$C$148</f>
        <v>753</v>
      </c>
      <c r="H46" s="29">
        <f t="shared" ref="H46:H54" si="3">F46*G46</f>
        <v>753</v>
      </c>
    </row>
    <row r="47" spans="1:8">
      <c r="A47" s="144"/>
      <c r="B47" s="201"/>
      <c r="C47" s="115"/>
      <c r="D47" s="70" t="s">
        <v>8</v>
      </c>
      <c r="E47" s="62" t="str">
        <f>[2]Запчасти!$B$149</f>
        <v>7803A028</v>
      </c>
      <c r="F47" s="62">
        <v>1</v>
      </c>
      <c r="G47" s="71">
        <f>[2]Запчасти!$C$149</f>
        <v>1310</v>
      </c>
      <c r="H47" s="29">
        <f t="shared" si="3"/>
        <v>1310</v>
      </c>
    </row>
    <row r="48" spans="1:8">
      <c r="A48" s="144"/>
      <c r="B48" s="201"/>
      <c r="C48" s="115"/>
      <c r="D48" s="15"/>
      <c r="E48" s="3"/>
      <c r="F48" s="3"/>
      <c r="G48" s="3"/>
      <c r="H48" s="29">
        <f t="shared" si="3"/>
        <v>0</v>
      </c>
    </row>
    <row r="49" spans="1:8">
      <c r="A49" s="144"/>
      <c r="B49" s="201"/>
      <c r="C49" s="115"/>
      <c r="D49" s="15"/>
      <c r="E49" s="3"/>
      <c r="F49" s="3"/>
      <c r="G49" s="3"/>
      <c r="H49" s="29">
        <f t="shared" si="3"/>
        <v>0</v>
      </c>
    </row>
    <row r="50" spans="1:8">
      <c r="A50" s="144"/>
      <c r="B50" s="201"/>
      <c r="C50" s="115"/>
      <c r="D50" s="15"/>
      <c r="E50" s="3"/>
      <c r="F50" s="3"/>
      <c r="G50" s="3"/>
      <c r="H50" s="29">
        <f t="shared" si="3"/>
        <v>0</v>
      </c>
    </row>
    <row r="51" spans="1:8">
      <c r="A51" s="144"/>
      <c r="B51" s="201"/>
      <c r="C51" s="115"/>
      <c r="D51" s="15"/>
      <c r="E51" s="3"/>
      <c r="F51" s="3"/>
      <c r="G51" s="3"/>
      <c r="H51" s="29">
        <f t="shared" si="3"/>
        <v>0</v>
      </c>
    </row>
    <row r="52" spans="1:8">
      <c r="A52" s="144"/>
      <c r="B52" s="201"/>
      <c r="C52" s="115"/>
      <c r="D52" s="15"/>
      <c r="E52" s="3"/>
      <c r="F52" s="3"/>
      <c r="G52" s="3"/>
      <c r="H52" s="29">
        <f t="shared" si="3"/>
        <v>0</v>
      </c>
    </row>
    <row r="53" spans="1:8">
      <c r="A53" s="144"/>
      <c r="B53" s="201"/>
      <c r="C53" s="115"/>
      <c r="D53" s="15"/>
      <c r="E53" s="3"/>
      <c r="F53" s="3"/>
      <c r="G53" s="3"/>
      <c r="H53" s="29">
        <f t="shared" si="3"/>
        <v>0</v>
      </c>
    </row>
    <row r="54" spans="1:8" ht="14" thickBot="1">
      <c r="A54" s="144"/>
      <c r="B54" s="201"/>
      <c r="C54" s="115"/>
      <c r="D54" s="15"/>
      <c r="E54" s="3"/>
      <c r="F54" s="3"/>
      <c r="G54" s="3"/>
      <c r="H54" s="29">
        <f t="shared" si="3"/>
        <v>0</v>
      </c>
    </row>
    <row r="55" spans="1:8" ht="15" thickTop="1" thickBot="1">
      <c r="A55" s="144"/>
      <c r="B55" s="202"/>
      <c r="C55" s="115"/>
      <c r="D55" s="46" t="s">
        <v>11</v>
      </c>
      <c r="E55" s="3"/>
      <c r="F55" s="3"/>
      <c r="G55" s="3"/>
      <c r="H55" s="30">
        <f>SUM(H45:H54)</f>
        <v>5549.1540000000005</v>
      </c>
    </row>
    <row r="56" spans="1:8" ht="14" thickTop="1">
      <c r="A56" s="144"/>
      <c r="B56" s="133" t="str">
        <f>B7</f>
        <v>3,8 MIVEC</v>
      </c>
      <c r="C56" s="114" t="s">
        <v>1</v>
      </c>
      <c r="D56" s="47"/>
      <c r="E56" s="16"/>
      <c r="F56" s="16"/>
      <c r="G56" s="79"/>
      <c r="H56" s="29">
        <f>F56*G56</f>
        <v>0</v>
      </c>
    </row>
    <row r="57" spans="1:8">
      <c r="A57" s="144"/>
      <c r="B57" s="133"/>
      <c r="C57" s="115"/>
      <c r="D57" s="15"/>
      <c r="E57" s="3"/>
      <c r="F57" s="3"/>
      <c r="G57" s="73"/>
      <c r="H57" s="29">
        <f t="shared" ref="H57:H65" si="4"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29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29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29">
        <f t="shared" si="4"/>
        <v>0</v>
      </c>
    </row>
    <row r="61" spans="1:8">
      <c r="A61" s="144"/>
      <c r="B61" s="133"/>
      <c r="C61" s="115"/>
      <c r="D61" s="15"/>
      <c r="E61" s="3"/>
      <c r="F61" s="3"/>
      <c r="G61" s="73"/>
      <c r="H61" s="29">
        <f t="shared" si="4"/>
        <v>0</v>
      </c>
    </row>
    <row r="62" spans="1:8">
      <c r="A62" s="144"/>
      <c r="B62" s="133"/>
      <c r="C62" s="115"/>
      <c r="D62" s="15"/>
      <c r="E62" s="3"/>
      <c r="F62" s="3"/>
      <c r="G62" s="73"/>
      <c r="H62" s="29">
        <f t="shared" si="4"/>
        <v>0</v>
      </c>
    </row>
    <row r="63" spans="1:8">
      <c r="A63" s="144"/>
      <c r="B63" s="133"/>
      <c r="C63" s="115"/>
      <c r="D63" s="15"/>
      <c r="E63" s="3"/>
      <c r="F63" s="3"/>
      <c r="G63" s="73"/>
      <c r="H63" s="29">
        <f t="shared" si="4"/>
        <v>0</v>
      </c>
    </row>
    <row r="64" spans="1:8">
      <c r="A64" s="144"/>
      <c r="B64" s="133"/>
      <c r="C64" s="115"/>
      <c r="D64" s="15"/>
      <c r="E64" s="3"/>
      <c r="F64" s="3"/>
      <c r="G64" s="73"/>
      <c r="H64" s="29">
        <f t="shared" si="4"/>
        <v>0</v>
      </c>
    </row>
    <row r="65" spans="1:8" ht="14" thickBot="1">
      <c r="A65" s="144"/>
      <c r="B65" s="133"/>
      <c r="C65" s="115"/>
      <c r="D65" s="15"/>
      <c r="E65" s="3"/>
      <c r="F65" s="3"/>
      <c r="G65" s="73"/>
      <c r="H65" s="29">
        <f t="shared" si="4"/>
        <v>0</v>
      </c>
    </row>
    <row r="66" spans="1:8" ht="15" thickTop="1" thickBot="1">
      <c r="A66" s="144"/>
      <c r="B66" s="133"/>
      <c r="C66" s="116"/>
      <c r="D66" s="46" t="s">
        <v>11</v>
      </c>
      <c r="E66" s="191"/>
      <c r="F66" s="191"/>
      <c r="G66" s="192"/>
      <c r="H66" s="30">
        <f>SUM(H56:H65)</f>
        <v>0</v>
      </c>
    </row>
    <row r="67" spans="1:8" ht="14" thickTop="1">
      <c r="A67" s="144"/>
      <c r="B67" s="133"/>
      <c r="C67" s="115" t="s">
        <v>2</v>
      </c>
      <c r="D67" s="47" t="s">
        <v>4</v>
      </c>
      <c r="E67" s="16" t="str">
        <f>ТО15000!E67</f>
        <v>Mobil-1 0W40</v>
      </c>
      <c r="F67" s="16">
        <f>ТО15000!F67</f>
        <v>4.9000000000000004</v>
      </c>
      <c r="G67" s="79">
        <f>ТО15000!G67</f>
        <v>711.46</v>
      </c>
      <c r="H67" s="29">
        <f>F67*G67</f>
        <v>3486.1540000000005</v>
      </c>
    </row>
    <row r="68" spans="1:8">
      <c r="A68" s="144"/>
      <c r="B68" s="133"/>
      <c r="C68" s="115"/>
      <c r="D68" s="15" t="s">
        <v>7</v>
      </c>
      <c r="E68" s="3" t="str">
        <f>ТО15000!E68</f>
        <v>MD352626</v>
      </c>
      <c r="F68" s="3">
        <f>ТО15000!F68</f>
        <v>1</v>
      </c>
      <c r="G68" s="73">
        <f>ТО15000!G68</f>
        <v>753</v>
      </c>
      <c r="H68" s="29">
        <f t="shared" ref="H68:H76" si="5">F68*G68</f>
        <v>753</v>
      </c>
    </row>
    <row r="69" spans="1:8">
      <c r="A69" s="144"/>
      <c r="B69" s="133"/>
      <c r="C69" s="115"/>
      <c r="D69" s="15" t="s">
        <v>8</v>
      </c>
      <c r="E69" s="3" t="str">
        <f>ТО15000!E69</f>
        <v>7803A028</v>
      </c>
      <c r="F69" s="3">
        <f>ТО15000!F69</f>
        <v>1</v>
      </c>
      <c r="G69" s="73">
        <f>ТО15000!G69</f>
        <v>1310</v>
      </c>
      <c r="H69" s="29">
        <f t="shared" si="5"/>
        <v>1310</v>
      </c>
    </row>
    <row r="70" spans="1:8">
      <c r="A70" s="144"/>
      <c r="B70" s="133"/>
      <c r="C70" s="115"/>
      <c r="D70" s="15"/>
      <c r="E70" s="3"/>
      <c r="F70" s="3"/>
      <c r="G70" s="73"/>
      <c r="H70" s="29">
        <f t="shared" si="5"/>
        <v>0</v>
      </c>
    </row>
    <row r="71" spans="1:8">
      <c r="A71" s="144"/>
      <c r="B71" s="133"/>
      <c r="C71" s="115"/>
      <c r="D71" s="15"/>
      <c r="E71" s="3"/>
      <c r="F71" s="3"/>
      <c r="G71" s="73"/>
      <c r="H71" s="29">
        <f t="shared" si="5"/>
        <v>0</v>
      </c>
    </row>
    <row r="72" spans="1:8">
      <c r="A72" s="144"/>
      <c r="B72" s="133"/>
      <c r="C72" s="115"/>
      <c r="D72" s="15"/>
      <c r="E72" s="3"/>
      <c r="F72" s="3"/>
      <c r="G72" s="73"/>
      <c r="H72" s="29">
        <f t="shared" si="5"/>
        <v>0</v>
      </c>
    </row>
    <row r="73" spans="1:8">
      <c r="A73" s="144"/>
      <c r="B73" s="133"/>
      <c r="C73" s="115"/>
      <c r="D73" s="15"/>
      <c r="E73" s="3"/>
      <c r="F73" s="3"/>
      <c r="G73" s="73"/>
      <c r="H73" s="29">
        <f t="shared" si="5"/>
        <v>0</v>
      </c>
    </row>
    <row r="74" spans="1:8">
      <c r="A74" s="135"/>
      <c r="B74" s="133"/>
      <c r="C74" s="115"/>
      <c r="D74" s="15"/>
      <c r="E74" s="3"/>
      <c r="F74" s="3"/>
      <c r="G74" s="73"/>
      <c r="H74" s="29">
        <f t="shared" si="5"/>
        <v>0</v>
      </c>
    </row>
    <row r="75" spans="1:8">
      <c r="A75" s="135"/>
      <c r="B75" s="133"/>
      <c r="C75" s="115"/>
      <c r="D75" s="15"/>
      <c r="E75" s="3"/>
      <c r="F75" s="3"/>
      <c r="G75" s="73"/>
      <c r="H75" s="29">
        <f t="shared" si="5"/>
        <v>0</v>
      </c>
    </row>
    <row r="76" spans="1:8" ht="14" thickBot="1">
      <c r="A76" s="135"/>
      <c r="B76" s="133"/>
      <c r="C76" s="115"/>
      <c r="D76" s="15"/>
      <c r="E76" s="3"/>
      <c r="F76" s="3"/>
      <c r="G76" s="73"/>
      <c r="H76" s="29">
        <f t="shared" si="5"/>
        <v>0</v>
      </c>
    </row>
    <row r="77" spans="1:8" ht="15" thickTop="1" thickBot="1">
      <c r="A77" s="136"/>
      <c r="B77" s="134"/>
      <c r="C77" s="122"/>
      <c r="D77" s="44" t="s">
        <v>11</v>
      </c>
      <c r="E77" s="108"/>
      <c r="F77" s="108"/>
      <c r="G77" s="134"/>
      <c r="H77" s="30">
        <f>SUM(H67:H76)</f>
        <v>5549.1540000000005</v>
      </c>
    </row>
    <row r="78" spans="1:8" ht="14.25" customHeight="1" thickTop="1" thickBot="1">
      <c r="A78" s="139" t="s">
        <v>76</v>
      </c>
      <c r="B78" s="141" t="str">
        <f>B12</f>
        <v>3,2 DI-D</v>
      </c>
      <c r="C78" s="8" t="s">
        <v>1</v>
      </c>
      <c r="D78" s="121"/>
      <c r="E78" s="121"/>
      <c r="F78" s="121"/>
      <c r="G78" s="121"/>
      <c r="H78" s="31">
        <f>H22+G3</f>
        <v>13552.7</v>
      </c>
    </row>
    <row r="79" spans="1:8" ht="15" thickTop="1" thickBot="1">
      <c r="A79" s="139"/>
      <c r="B79" s="142"/>
      <c r="C79" s="9" t="s">
        <v>2</v>
      </c>
      <c r="D79" s="117"/>
      <c r="E79" s="117"/>
      <c r="F79" s="117"/>
      <c r="G79" s="117"/>
      <c r="H79" s="31">
        <f>H33+G4</f>
        <v>13552.7</v>
      </c>
    </row>
    <row r="80" spans="1:8" ht="15" thickTop="1" thickBot="1">
      <c r="A80" s="139"/>
      <c r="B80" s="177">
        <v>3</v>
      </c>
      <c r="C80" s="9" t="s">
        <v>1</v>
      </c>
      <c r="D80" s="83"/>
      <c r="E80" s="83"/>
      <c r="F80" s="83"/>
      <c r="G80" s="83"/>
      <c r="H80" s="31">
        <f>H44+G5</f>
        <v>9547.5540000000001</v>
      </c>
    </row>
    <row r="81" spans="1:8" ht="15" thickTop="1" thickBot="1">
      <c r="A81" s="139"/>
      <c r="B81" s="178"/>
      <c r="C81" s="9" t="s">
        <v>2</v>
      </c>
      <c r="D81" s="83"/>
      <c r="E81" s="83"/>
      <c r="F81" s="83"/>
      <c r="G81" s="83"/>
      <c r="H81" s="31">
        <f>H55+G6</f>
        <v>9547.5540000000001</v>
      </c>
    </row>
    <row r="82" spans="1:8" ht="15" thickTop="1" thickBot="1">
      <c r="A82" s="139"/>
      <c r="B82" s="142" t="str">
        <f>B56</f>
        <v>3,8 MIVEC</v>
      </c>
      <c r="C82" s="9" t="s">
        <v>1</v>
      </c>
      <c r="D82" s="117"/>
      <c r="E82" s="117"/>
      <c r="F82" s="117"/>
      <c r="G82" s="117"/>
      <c r="H82" s="31"/>
    </row>
    <row r="83" spans="1:8" ht="15" thickTop="1" thickBot="1">
      <c r="A83" s="140"/>
      <c r="B83" s="143"/>
      <c r="C83" s="10" t="s">
        <v>2</v>
      </c>
      <c r="D83" s="118"/>
      <c r="E83" s="118"/>
      <c r="F83" s="118"/>
      <c r="G83" s="118"/>
      <c r="H83" s="31">
        <f>H77+G8</f>
        <v>9547.5540000000001</v>
      </c>
    </row>
    <row r="84" spans="1:8" ht="13.5" customHeight="1" thickTop="1" thickBot="1">
      <c r="A84" s="123" t="s">
        <v>77</v>
      </c>
      <c r="B84" s="125" t="str">
        <f>B78</f>
        <v>3,2 DI-D</v>
      </c>
      <c r="C84" s="11" t="s">
        <v>1</v>
      </c>
      <c r="D84" s="127"/>
      <c r="E84" s="127"/>
      <c r="F84" s="127"/>
      <c r="G84" s="127"/>
      <c r="H84" s="32">
        <f>H78+G9+G10</f>
        <v>18800.600000000002</v>
      </c>
    </row>
    <row r="85" spans="1:8" ht="15" thickTop="1" thickBot="1">
      <c r="A85" s="123"/>
      <c r="B85" s="126"/>
      <c r="C85" s="12" t="s">
        <v>2</v>
      </c>
      <c r="D85" s="128"/>
      <c r="E85" s="128"/>
      <c r="F85" s="128"/>
      <c r="G85" s="128"/>
      <c r="H85" s="32">
        <f>H79+G9+G10</f>
        <v>18800.600000000002</v>
      </c>
    </row>
    <row r="86" spans="1:8" ht="15" thickTop="1" thickBot="1">
      <c r="A86" s="123"/>
      <c r="B86" s="131">
        <v>3</v>
      </c>
      <c r="C86" s="12" t="s">
        <v>1</v>
      </c>
      <c r="D86" s="128"/>
      <c r="E86" s="128"/>
      <c r="F86" s="128"/>
      <c r="G86" s="172"/>
      <c r="H86" s="32">
        <f>H80+G9+G10</f>
        <v>14795.454</v>
      </c>
    </row>
    <row r="87" spans="1:8" ht="15" thickTop="1" thickBot="1">
      <c r="A87" s="123"/>
      <c r="B87" s="132"/>
      <c r="C87" s="12" t="s">
        <v>2</v>
      </c>
      <c r="D87" s="128"/>
      <c r="E87" s="128"/>
      <c r="F87" s="128"/>
      <c r="G87" s="172"/>
      <c r="H87" s="32">
        <f>H81+G9+G10</f>
        <v>14795.454</v>
      </c>
    </row>
    <row r="88" spans="1:8" ht="15" thickTop="1" thickBot="1">
      <c r="A88" s="123"/>
      <c r="B88" s="126" t="str">
        <f>B82</f>
        <v>3,8 MIVEC</v>
      </c>
      <c r="C88" s="12" t="s">
        <v>1</v>
      </c>
      <c r="D88" s="128"/>
      <c r="E88" s="128"/>
      <c r="F88" s="128"/>
      <c r="G88" s="128"/>
      <c r="H88" s="32"/>
    </row>
    <row r="89" spans="1:8" ht="15" thickTop="1" thickBot="1">
      <c r="A89" s="124"/>
      <c r="B89" s="129"/>
      <c r="C89" s="13" t="s">
        <v>2</v>
      </c>
      <c r="D89" s="130"/>
      <c r="E89" s="130"/>
      <c r="F89" s="130"/>
      <c r="G89" s="130"/>
      <c r="H89" s="32">
        <f>H83+G9+G10</f>
        <v>14795.454</v>
      </c>
    </row>
    <row r="90" spans="1:8" ht="14" thickTop="1"/>
  </sheetData>
  <mergeCells count="55">
    <mergeCell ref="G9:H9"/>
    <mergeCell ref="B5:B6"/>
    <mergeCell ref="G5:H5"/>
    <mergeCell ref="G6:H6"/>
    <mergeCell ref="B34:B55"/>
    <mergeCell ref="C34:C44"/>
    <mergeCell ref="C45:C55"/>
    <mergeCell ref="G10:H10"/>
    <mergeCell ref="E22:G22"/>
    <mergeCell ref="E33:G33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E9:F9"/>
    <mergeCell ref="E10:F10"/>
    <mergeCell ref="A12:A77"/>
    <mergeCell ref="B12:B33"/>
    <mergeCell ref="C12:C22"/>
    <mergeCell ref="A9:A10"/>
    <mergeCell ref="B9:C9"/>
    <mergeCell ref="C23:C33"/>
    <mergeCell ref="B56:B77"/>
    <mergeCell ref="C56:C66"/>
    <mergeCell ref="E66:G66"/>
    <mergeCell ref="C67:C77"/>
    <mergeCell ref="E77:G77"/>
    <mergeCell ref="A84:A89"/>
    <mergeCell ref="B84:B85"/>
    <mergeCell ref="D84:G84"/>
    <mergeCell ref="D85:G85"/>
    <mergeCell ref="B88:B89"/>
    <mergeCell ref="D88:G88"/>
    <mergeCell ref="D89:G89"/>
    <mergeCell ref="B86:B87"/>
    <mergeCell ref="D86:G86"/>
    <mergeCell ref="D87:G87"/>
    <mergeCell ref="A78:A83"/>
    <mergeCell ref="B78:B79"/>
    <mergeCell ref="D78:G78"/>
    <mergeCell ref="D79:G79"/>
    <mergeCell ref="B82:B83"/>
    <mergeCell ref="D82:G82"/>
    <mergeCell ref="D83:G83"/>
    <mergeCell ref="B80:B81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workbookViewId="0">
      <selection activeCell="K76" sqref="K76"/>
    </sheetView>
  </sheetViews>
  <sheetFormatPr baseColWidth="10" defaultColWidth="8.7109375" defaultRowHeight="13" x14ac:dyDescent="0"/>
  <cols>
    <col min="1" max="1" width="20.42578125" style="1" customWidth="1"/>
    <col min="2" max="2" width="10.28515625" style="1" bestFit="1" customWidth="1"/>
    <col min="3" max="3" width="10.85546875" style="1" customWidth="1"/>
    <col min="4" max="4" width="20.28515625" style="48" customWidth="1"/>
    <col min="5" max="5" width="24.42578125" style="4" customWidth="1"/>
    <col min="6" max="6" width="19.5703125" style="4" bestFit="1" customWidth="1"/>
    <col min="7" max="7" width="16.85546875" style="39" customWidth="1"/>
    <col min="8" max="8" width="11.7109375" style="39" customWidth="1"/>
    <col min="9" max="16384" width="8.7109375" style="1"/>
  </cols>
  <sheetData>
    <row r="1" spans="1:16" ht="18" thickTop="1" thickBot="1">
      <c r="A1" s="187" t="str">
        <f>ТО15000!A1</f>
        <v>Pajero IV (BK)</v>
      </c>
      <c r="B1" s="188"/>
      <c r="C1" s="188"/>
      <c r="D1" s="152" t="s">
        <v>45</v>
      </c>
      <c r="E1" s="152"/>
      <c r="F1" s="152"/>
      <c r="G1" s="153"/>
      <c r="H1" s="154"/>
    </row>
    <row r="2" spans="1:16" ht="17" thickTop="1">
      <c r="A2" s="155"/>
      <c r="B2" s="112"/>
      <c r="C2" s="112"/>
      <c r="D2" s="41" t="s">
        <v>15</v>
      </c>
      <c r="E2" s="164" t="s">
        <v>74</v>
      </c>
      <c r="F2" s="165"/>
      <c r="G2" s="170" t="s">
        <v>72</v>
      </c>
      <c r="H2" s="171"/>
    </row>
    <row r="3" spans="1:16">
      <c r="A3" s="123" t="s">
        <v>48</v>
      </c>
      <c r="B3" s="158" t="str">
        <f>ТО285000!B3</f>
        <v>3,2 DI-D</v>
      </c>
      <c r="C3" s="6" t="s">
        <v>1</v>
      </c>
      <c r="D3" s="42">
        <v>4.8</v>
      </c>
      <c r="E3" s="181">
        <f>ТО15000!E3</f>
        <v>2499</v>
      </c>
      <c r="F3" s="182"/>
      <c r="G3" s="160">
        <f>D3*E3</f>
        <v>11995.199999999999</v>
      </c>
      <c r="H3" s="161"/>
      <c r="I3" s="2"/>
      <c r="J3" s="2"/>
      <c r="K3" s="2"/>
      <c r="L3" s="2"/>
      <c r="M3" s="2"/>
      <c r="N3" s="2"/>
      <c r="O3" s="2"/>
      <c r="P3" s="2"/>
    </row>
    <row r="4" spans="1:16">
      <c r="A4" s="123"/>
      <c r="B4" s="158"/>
      <c r="C4" s="6" t="s">
        <v>2</v>
      </c>
      <c r="D4" s="42">
        <v>4.5999999999999996</v>
      </c>
      <c r="E4" s="183"/>
      <c r="F4" s="184"/>
      <c r="G4" s="160">
        <f>D4*E3</f>
        <v>11495.4</v>
      </c>
      <c r="H4" s="161"/>
      <c r="I4" s="2"/>
      <c r="J4" s="2"/>
      <c r="K4" s="2"/>
      <c r="L4" s="2"/>
      <c r="M4" s="2"/>
      <c r="N4" s="2"/>
      <c r="O4" s="2"/>
      <c r="P4" s="2"/>
    </row>
    <row r="5" spans="1:16">
      <c r="A5" s="123"/>
      <c r="B5" s="131">
        <v>3</v>
      </c>
      <c r="C5" s="6" t="s">
        <v>1</v>
      </c>
      <c r="D5" s="42">
        <v>4.3</v>
      </c>
      <c r="E5" s="183"/>
      <c r="F5" s="184"/>
      <c r="G5" s="160">
        <f>D5*E3</f>
        <v>10745.699999999999</v>
      </c>
      <c r="H5" s="172"/>
      <c r="I5" s="2"/>
      <c r="J5" s="2"/>
      <c r="K5" s="2"/>
      <c r="L5" s="2"/>
      <c r="M5" s="2"/>
      <c r="N5" s="2"/>
      <c r="O5" s="2"/>
      <c r="P5" s="2"/>
    </row>
    <row r="6" spans="1:16">
      <c r="A6" s="123"/>
      <c r="B6" s="132"/>
      <c r="C6" s="6" t="s">
        <v>2</v>
      </c>
      <c r="D6" s="42">
        <v>4.3</v>
      </c>
      <c r="E6" s="183"/>
      <c r="F6" s="184"/>
      <c r="G6" s="160">
        <f>D6*E3</f>
        <v>10745.699999999999</v>
      </c>
      <c r="H6" s="172"/>
      <c r="I6" s="2"/>
      <c r="J6" s="2"/>
      <c r="K6" s="2"/>
      <c r="L6" s="2"/>
      <c r="M6" s="2"/>
      <c r="N6" s="2"/>
      <c r="O6" s="2"/>
      <c r="P6" s="2"/>
    </row>
    <row r="7" spans="1:16">
      <c r="A7" s="123"/>
      <c r="B7" s="158" t="str">
        <f>ТО285000!B7</f>
        <v>3,8 MIVEC</v>
      </c>
      <c r="C7" s="6" t="s">
        <v>1</v>
      </c>
      <c r="D7" s="42"/>
      <c r="E7" s="183"/>
      <c r="F7" s="184"/>
      <c r="G7" s="160"/>
      <c r="H7" s="161"/>
      <c r="I7" s="2"/>
      <c r="J7" s="2"/>
      <c r="K7" s="2"/>
      <c r="L7" s="2"/>
      <c r="M7" s="2"/>
      <c r="N7" s="2"/>
      <c r="O7" s="2"/>
      <c r="P7" s="2"/>
    </row>
    <row r="8" spans="1:16" ht="14" thickBot="1">
      <c r="A8" s="124"/>
      <c r="B8" s="159"/>
      <c r="C8" s="7" t="s">
        <v>2</v>
      </c>
      <c r="D8" s="43">
        <v>4.3</v>
      </c>
      <c r="E8" s="185"/>
      <c r="F8" s="186"/>
      <c r="G8" s="162">
        <f>D8*E3</f>
        <v>10745.699999999999</v>
      </c>
      <c r="H8" s="163"/>
      <c r="I8" s="2"/>
      <c r="J8" s="2"/>
      <c r="K8" s="2"/>
      <c r="L8" s="2"/>
      <c r="M8" s="2"/>
      <c r="N8" s="2"/>
      <c r="O8" s="2"/>
      <c r="P8" s="2"/>
    </row>
    <row r="9" spans="1:16" ht="13.5" customHeight="1" thickTop="1">
      <c r="A9" s="166" t="s">
        <v>14</v>
      </c>
      <c r="B9" s="58"/>
      <c r="C9" s="59"/>
      <c r="D9" s="15"/>
      <c r="E9" s="148"/>
      <c r="F9" s="149"/>
      <c r="G9" s="150"/>
      <c r="H9" s="151"/>
      <c r="I9" s="2"/>
      <c r="J9" s="2"/>
      <c r="K9" s="2"/>
      <c r="L9" s="2"/>
      <c r="M9" s="2"/>
      <c r="N9" s="2"/>
      <c r="O9" s="2"/>
      <c r="P9" s="2"/>
    </row>
    <row r="10" spans="1:16" s="4" customFormat="1" ht="14" thickBot="1">
      <c r="A10" s="167"/>
      <c r="B10" s="169" t="s">
        <v>12</v>
      </c>
      <c r="C10" s="108"/>
      <c r="D10" s="44">
        <f>ТО15000!D10</f>
        <v>0.5</v>
      </c>
      <c r="E10" s="108">
        <f>ТО15000!E10</f>
        <v>2499</v>
      </c>
      <c r="F10" s="109"/>
      <c r="G10" s="110">
        <f>D10*E10</f>
        <v>1249.5</v>
      </c>
      <c r="H10" s="111"/>
      <c r="I10" s="3"/>
      <c r="J10" s="3"/>
      <c r="K10" s="3"/>
      <c r="L10" s="3"/>
      <c r="M10" s="3"/>
      <c r="N10" s="3"/>
      <c r="O10" s="3"/>
      <c r="P10" s="3"/>
    </row>
    <row r="11" spans="1:16" ht="48.75" customHeight="1" thickTop="1">
      <c r="A11" s="40"/>
      <c r="B11" s="14"/>
      <c r="C11" s="14"/>
      <c r="D11" s="45" t="s">
        <v>5</v>
      </c>
      <c r="E11" s="3" t="s">
        <v>9</v>
      </c>
      <c r="F11" s="3" t="s">
        <v>16</v>
      </c>
      <c r="G11" s="76" t="s">
        <v>10</v>
      </c>
      <c r="H11" s="95" t="s">
        <v>75</v>
      </c>
    </row>
    <row r="12" spans="1:16" ht="12.75" customHeight="1">
      <c r="A12" s="123" t="s">
        <v>3</v>
      </c>
      <c r="B12" s="115" t="str">
        <f>B3</f>
        <v>3,2 DI-D</v>
      </c>
      <c r="C12" s="114" t="s">
        <v>1</v>
      </c>
      <c r="D12" s="70" t="s">
        <v>4</v>
      </c>
      <c r="E12" s="69" t="s">
        <v>67</v>
      </c>
      <c r="F12" s="69">
        <v>9.3000000000000007</v>
      </c>
      <c r="G12" s="78">
        <f>'[2]Масла и технические жидкости'!$C$4</f>
        <v>522</v>
      </c>
      <c r="H12" s="34">
        <f>F12*G12</f>
        <v>4854.6000000000004</v>
      </c>
    </row>
    <row r="13" spans="1:16">
      <c r="A13" s="144"/>
      <c r="B13" s="135"/>
      <c r="C13" s="115"/>
      <c r="D13" s="70" t="s">
        <v>7</v>
      </c>
      <c r="E13" s="62" t="s">
        <v>63</v>
      </c>
      <c r="F13" s="62">
        <v>1</v>
      </c>
      <c r="G13" s="71">
        <f>[2]Запчасти!$C$155</f>
        <v>858</v>
      </c>
      <c r="H13" s="35">
        <f>F13*G13</f>
        <v>858</v>
      </c>
    </row>
    <row r="14" spans="1:16">
      <c r="A14" s="144"/>
      <c r="B14" s="135"/>
      <c r="C14" s="115"/>
      <c r="D14" s="70" t="s">
        <v>8</v>
      </c>
      <c r="E14" s="62" t="s">
        <v>65</v>
      </c>
      <c r="F14" s="62">
        <v>1</v>
      </c>
      <c r="G14" s="71">
        <f>[2]Запчасти!$C$149</f>
        <v>1310</v>
      </c>
      <c r="H14" s="35">
        <f>F14*G14</f>
        <v>1310</v>
      </c>
    </row>
    <row r="15" spans="1:16">
      <c r="A15" s="144"/>
      <c r="B15" s="135"/>
      <c r="C15" s="115"/>
      <c r="D15" s="5" t="s">
        <v>61</v>
      </c>
      <c r="E15" s="62" t="s">
        <v>66</v>
      </c>
      <c r="F15" s="62">
        <v>1</v>
      </c>
      <c r="G15" s="71">
        <f>[2]Запчасти!$C$157</f>
        <v>1782</v>
      </c>
      <c r="H15" s="35">
        <f t="shared" ref="H15:H20" si="0">F15*G15</f>
        <v>1782</v>
      </c>
    </row>
    <row r="16" spans="1:16" ht="52.5" customHeight="1">
      <c r="A16" s="144"/>
      <c r="B16" s="135"/>
      <c r="C16" s="115"/>
      <c r="D16" s="70" t="s">
        <v>21</v>
      </c>
      <c r="E16" s="62" t="s">
        <v>68</v>
      </c>
      <c r="F16" s="62">
        <v>1</v>
      </c>
      <c r="G16" s="71">
        <f>'[2]Масла и технические жидкости'!$C$6</f>
        <v>275</v>
      </c>
      <c r="H16" s="35">
        <f t="shared" si="0"/>
        <v>275</v>
      </c>
    </row>
    <row r="17" spans="1:8">
      <c r="A17" s="144"/>
      <c r="B17" s="135"/>
      <c r="C17" s="115"/>
      <c r="D17" s="70" t="s">
        <v>22</v>
      </c>
      <c r="E17" s="62" t="s">
        <v>64</v>
      </c>
      <c r="F17" s="62">
        <v>1</v>
      </c>
      <c r="G17" s="71">
        <f>[2]Запчасти!$C$156</f>
        <v>1993</v>
      </c>
      <c r="H17" s="35">
        <f t="shared" si="0"/>
        <v>1993</v>
      </c>
    </row>
    <row r="18" spans="1:8">
      <c r="A18" s="144"/>
      <c r="B18" s="135"/>
      <c r="C18" s="115"/>
      <c r="D18" s="70" t="s">
        <v>27</v>
      </c>
      <c r="E18" s="62" t="str">
        <f>'[2]Масла и технические жидкости'!$B$14</f>
        <v>Antifreeze Extra</v>
      </c>
      <c r="F18" s="62">
        <v>11</v>
      </c>
      <c r="G18" s="71">
        <f>'[2]Масла и технические жидкости'!$C$14</f>
        <v>332</v>
      </c>
      <c r="H18" s="35">
        <f t="shared" si="0"/>
        <v>3652</v>
      </c>
    </row>
    <row r="19" spans="1:8">
      <c r="A19" s="144"/>
      <c r="B19" s="135"/>
      <c r="C19" s="115"/>
      <c r="D19" s="15"/>
      <c r="E19" s="3"/>
      <c r="F19" s="3"/>
      <c r="G19" s="73"/>
      <c r="H19" s="35">
        <f t="shared" si="0"/>
        <v>0</v>
      </c>
    </row>
    <row r="20" spans="1:8" ht="14" thickBot="1">
      <c r="A20" s="144"/>
      <c r="B20" s="135"/>
      <c r="C20" s="115"/>
      <c r="D20" s="15"/>
      <c r="E20" s="3"/>
      <c r="F20" s="3"/>
      <c r="G20" s="73"/>
      <c r="H20" s="35">
        <f t="shared" si="0"/>
        <v>0</v>
      </c>
    </row>
    <row r="21" spans="1:8" ht="15" thickTop="1" thickBot="1">
      <c r="A21" s="144"/>
      <c r="B21" s="135"/>
      <c r="C21" s="116"/>
      <c r="D21" s="46" t="s">
        <v>11</v>
      </c>
      <c r="E21" s="112"/>
      <c r="F21" s="112"/>
      <c r="G21" s="113"/>
      <c r="H21" s="36">
        <f>SUM(H12:H20)</f>
        <v>14724.6</v>
      </c>
    </row>
    <row r="22" spans="1:8" ht="14" thickTop="1">
      <c r="A22" s="144"/>
      <c r="B22" s="135"/>
      <c r="C22" s="115" t="s">
        <v>2</v>
      </c>
      <c r="D22" s="15" t="s">
        <v>4</v>
      </c>
      <c r="E22" s="16" t="s">
        <v>67</v>
      </c>
      <c r="F22" s="16">
        <v>9.3000000000000007</v>
      </c>
      <c r="G22" s="78">
        <f>'[2]Масла и технические жидкости'!$C$4</f>
        <v>522</v>
      </c>
      <c r="H22" s="35">
        <f>F22*G22</f>
        <v>4854.6000000000004</v>
      </c>
    </row>
    <row r="23" spans="1:8">
      <c r="A23" s="144"/>
      <c r="B23" s="135"/>
      <c r="C23" s="115"/>
      <c r="D23" s="15" t="s">
        <v>7</v>
      </c>
      <c r="E23" s="3" t="s">
        <v>63</v>
      </c>
      <c r="F23" s="3">
        <v>1</v>
      </c>
      <c r="G23" s="71">
        <f>[2]Запчасти!$C$155</f>
        <v>858</v>
      </c>
      <c r="H23" s="35">
        <f t="shared" ref="H23:H30" si="1">F23*G23</f>
        <v>858</v>
      </c>
    </row>
    <row r="24" spans="1:8">
      <c r="A24" s="144"/>
      <c r="B24" s="135"/>
      <c r="C24" s="115"/>
      <c r="D24" s="15" t="s">
        <v>8</v>
      </c>
      <c r="E24" s="3" t="s">
        <v>65</v>
      </c>
      <c r="F24" s="3">
        <v>1</v>
      </c>
      <c r="G24" s="71">
        <f>[2]Запчасти!$C$149</f>
        <v>1310</v>
      </c>
      <c r="H24" s="35">
        <f t="shared" si="1"/>
        <v>1310</v>
      </c>
    </row>
    <row r="25" spans="1:8">
      <c r="A25" s="144"/>
      <c r="B25" s="135"/>
      <c r="C25" s="115"/>
      <c r="D25" s="17" t="s">
        <v>61</v>
      </c>
      <c r="E25" s="3" t="s">
        <v>66</v>
      </c>
      <c r="F25" s="3">
        <v>1</v>
      </c>
      <c r="G25" s="71">
        <f>[2]Запчасти!$C$157</f>
        <v>1782</v>
      </c>
      <c r="H25" s="35">
        <f t="shared" si="1"/>
        <v>1782</v>
      </c>
    </row>
    <row r="26" spans="1:8" ht="26">
      <c r="A26" s="144"/>
      <c r="B26" s="135"/>
      <c r="C26" s="115"/>
      <c r="D26" s="15" t="s">
        <v>69</v>
      </c>
      <c r="E26" s="3" t="s">
        <v>68</v>
      </c>
      <c r="F26" s="3">
        <v>1</v>
      </c>
      <c r="G26" s="71">
        <f>'[2]Масла и технические жидкости'!$C$6</f>
        <v>275</v>
      </c>
      <c r="H26" s="35">
        <f t="shared" si="1"/>
        <v>275</v>
      </c>
    </row>
    <row r="27" spans="1:8">
      <c r="A27" s="144"/>
      <c r="B27" s="135"/>
      <c r="C27" s="115"/>
      <c r="D27" s="15" t="s">
        <v>22</v>
      </c>
      <c r="E27" s="3" t="s">
        <v>64</v>
      </c>
      <c r="F27" s="3">
        <v>1</v>
      </c>
      <c r="G27" s="71">
        <f>[2]Запчасти!$C$156</f>
        <v>1993</v>
      </c>
      <c r="H27" s="35">
        <f t="shared" si="1"/>
        <v>1993</v>
      </c>
    </row>
    <row r="28" spans="1:8">
      <c r="A28" s="144"/>
      <c r="B28" s="135"/>
      <c r="C28" s="115"/>
      <c r="D28" s="15" t="s">
        <v>27</v>
      </c>
      <c r="E28" s="3" t="str">
        <f>'[2]Масла и технические жидкости'!$B$14</f>
        <v>Antifreeze Extra</v>
      </c>
      <c r="F28" s="3">
        <v>11</v>
      </c>
      <c r="G28" s="73">
        <f>'[2]Масла и технические жидкости'!$C$14</f>
        <v>332</v>
      </c>
      <c r="H28" s="35">
        <f t="shared" si="1"/>
        <v>3652</v>
      </c>
    </row>
    <row r="29" spans="1:8">
      <c r="A29" s="144"/>
      <c r="B29" s="135"/>
      <c r="C29" s="115"/>
      <c r="D29" s="15"/>
      <c r="E29" s="3"/>
      <c r="F29" s="3"/>
      <c r="G29" s="73"/>
      <c r="H29" s="35">
        <f t="shared" si="1"/>
        <v>0</v>
      </c>
    </row>
    <row r="30" spans="1:8" ht="14" thickBot="1">
      <c r="A30" s="144"/>
      <c r="B30" s="135"/>
      <c r="C30" s="115"/>
      <c r="D30" s="15"/>
      <c r="E30" s="3"/>
      <c r="F30" s="3"/>
      <c r="G30" s="73"/>
      <c r="H30" s="35">
        <f t="shared" si="1"/>
        <v>0</v>
      </c>
    </row>
    <row r="31" spans="1:8" ht="15" thickTop="1" thickBot="1">
      <c r="A31" s="144"/>
      <c r="B31" s="136"/>
      <c r="C31" s="115"/>
      <c r="D31" s="46" t="s">
        <v>11</v>
      </c>
      <c r="E31" s="112"/>
      <c r="F31" s="112"/>
      <c r="G31" s="113"/>
      <c r="H31" s="36">
        <f>SUM(H22:H30)</f>
        <v>14724.6</v>
      </c>
    </row>
    <row r="32" spans="1:8" ht="14" thickTop="1">
      <c r="A32" s="144"/>
      <c r="B32" s="201">
        <v>3</v>
      </c>
      <c r="C32" s="114" t="s">
        <v>1</v>
      </c>
      <c r="D32" s="15" t="s">
        <v>4</v>
      </c>
      <c r="E32" s="16" t="s">
        <v>73</v>
      </c>
      <c r="F32" s="2">
        <v>4.9000000000000004</v>
      </c>
      <c r="G32" s="68">
        <f>'[2]Масла и технические жидкости'!$C$5</f>
        <v>711.46</v>
      </c>
      <c r="H32" s="35">
        <f>F32*G32</f>
        <v>3486.1540000000005</v>
      </c>
    </row>
    <row r="33" spans="1:8">
      <c r="A33" s="144"/>
      <c r="B33" s="201"/>
      <c r="C33" s="115"/>
      <c r="D33" s="15" t="s">
        <v>7</v>
      </c>
      <c r="E33" s="2" t="str">
        <f>[2]Запчасти!$B$194</f>
        <v>MD352626</v>
      </c>
      <c r="F33" s="2">
        <v>1</v>
      </c>
      <c r="G33" s="68">
        <f>[2]Запчасти!$C$194</f>
        <v>753</v>
      </c>
      <c r="H33" s="35">
        <f t="shared" ref="H33:H41" si="2">F33*G33</f>
        <v>753</v>
      </c>
    </row>
    <row r="34" spans="1:8">
      <c r="A34" s="144"/>
      <c r="B34" s="201"/>
      <c r="C34" s="115"/>
      <c r="D34" s="15" t="s">
        <v>8</v>
      </c>
      <c r="E34" s="2" t="str">
        <f>[2]Запчасти!$B$195</f>
        <v>7803A028</v>
      </c>
      <c r="F34" s="2">
        <v>1</v>
      </c>
      <c r="G34" s="68">
        <f>[2]Запчасти!$C$195</f>
        <v>1310</v>
      </c>
      <c r="H34" s="35">
        <f t="shared" si="2"/>
        <v>1310</v>
      </c>
    </row>
    <row r="35" spans="1:8">
      <c r="A35" s="144"/>
      <c r="B35" s="201"/>
      <c r="C35" s="115"/>
      <c r="D35" s="15" t="s">
        <v>20</v>
      </c>
      <c r="E35" s="2" t="str">
        <f>[2]Запчасти!$B$198</f>
        <v>1822A002</v>
      </c>
      <c r="F35" s="2">
        <v>6</v>
      </c>
      <c r="G35" s="68">
        <f>[2]Запчасти!$C$198</f>
        <v>1099</v>
      </c>
      <c r="H35" s="35">
        <f t="shared" si="2"/>
        <v>6594</v>
      </c>
    </row>
    <row r="36" spans="1:8">
      <c r="A36" s="144"/>
      <c r="B36" s="201"/>
      <c r="C36" s="115"/>
      <c r="D36" s="15" t="s">
        <v>27</v>
      </c>
      <c r="E36" s="3" t="str">
        <f>'[2]Масла и технические жидкости'!$B$14</f>
        <v>Antifreeze Extra</v>
      </c>
      <c r="F36" s="3">
        <v>11</v>
      </c>
      <c r="G36" s="73">
        <f>'[2]Масла и технические жидкости'!$C$14</f>
        <v>332</v>
      </c>
      <c r="H36" s="35">
        <f t="shared" si="2"/>
        <v>3652</v>
      </c>
    </row>
    <row r="37" spans="1:8" ht="26">
      <c r="A37" s="144"/>
      <c r="B37" s="201"/>
      <c r="C37" s="115"/>
      <c r="D37" s="15" t="s">
        <v>69</v>
      </c>
      <c r="E37" s="3" t="str">
        <f>'[2]Масла и технические жидкости'!$B$6</f>
        <v>Mobil DOT4</v>
      </c>
      <c r="F37" s="3">
        <v>1</v>
      </c>
      <c r="G37" s="73">
        <f>'[2]Масла и технические жидкости'!$C$6</f>
        <v>275</v>
      </c>
      <c r="H37" s="35">
        <f t="shared" si="2"/>
        <v>275</v>
      </c>
    </row>
    <row r="38" spans="1:8">
      <c r="A38" s="144"/>
      <c r="B38" s="201"/>
      <c r="C38" s="115"/>
      <c r="D38" s="15" t="s">
        <v>22</v>
      </c>
      <c r="E38" s="2" t="str">
        <f>[2]Запчасти!$B$150</f>
        <v>MR571476</v>
      </c>
      <c r="F38" s="3">
        <v>1</v>
      </c>
      <c r="G38" s="73">
        <f>[2]Запчасти!$C$150</f>
        <v>2159</v>
      </c>
      <c r="H38" s="35">
        <f t="shared" si="2"/>
        <v>2159</v>
      </c>
    </row>
    <row r="39" spans="1:8" ht="26">
      <c r="A39" s="144"/>
      <c r="B39" s="201"/>
      <c r="C39" s="115"/>
      <c r="D39" s="101" t="s">
        <v>79</v>
      </c>
      <c r="E39" s="2" t="str">
        <f>[2]Запчасти!$B$161</f>
        <v>MD199282</v>
      </c>
      <c r="F39" s="2">
        <v>1</v>
      </c>
      <c r="G39" s="68">
        <f>[2]Запчасти!$C$161</f>
        <v>557</v>
      </c>
      <c r="H39" s="35">
        <f t="shared" si="2"/>
        <v>557</v>
      </c>
    </row>
    <row r="40" spans="1:8">
      <c r="A40" s="144"/>
      <c r="B40" s="201"/>
      <c r="C40" s="115"/>
      <c r="D40" s="15"/>
      <c r="E40" s="2"/>
      <c r="F40" s="2"/>
      <c r="G40" s="2"/>
      <c r="H40" s="35">
        <f t="shared" si="2"/>
        <v>0</v>
      </c>
    </row>
    <row r="41" spans="1:8" ht="14" thickBot="1">
      <c r="A41" s="144"/>
      <c r="B41" s="201"/>
      <c r="C41" s="115"/>
      <c r="D41" s="15"/>
      <c r="E41" s="2"/>
      <c r="F41" s="2"/>
      <c r="G41" s="2"/>
      <c r="H41" s="35">
        <f t="shared" si="2"/>
        <v>0</v>
      </c>
    </row>
    <row r="42" spans="1:8" ht="15" thickTop="1" thickBot="1">
      <c r="A42" s="144"/>
      <c r="B42" s="201"/>
      <c r="C42" s="116"/>
      <c r="D42" s="46" t="s">
        <v>11</v>
      </c>
      <c r="E42" s="84"/>
      <c r="F42" s="84"/>
      <c r="G42" s="84"/>
      <c r="H42" s="36">
        <f>SUM(H32:H41)</f>
        <v>18786.154000000002</v>
      </c>
    </row>
    <row r="43" spans="1:8" ht="14" thickTop="1">
      <c r="A43" s="144"/>
      <c r="B43" s="201"/>
      <c r="C43" s="114" t="s">
        <v>2</v>
      </c>
      <c r="D43" s="15" t="s">
        <v>4</v>
      </c>
      <c r="E43" s="16" t="s">
        <v>73</v>
      </c>
      <c r="F43" s="2">
        <v>4.9000000000000004</v>
      </c>
      <c r="G43" s="68">
        <f>'[2]Масла и технические жидкости'!$C$5</f>
        <v>711.46</v>
      </c>
      <c r="H43" s="35">
        <f>F43*G43</f>
        <v>3486.1540000000005</v>
      </c>
    </row>
    <row r="44" spans="1:8">
      <c r="A44" s="144"/>
      <c r="B44" s="201"/>
      <c r="C44" s="115"/>
      <c r="D44" s="15" t="s">
        <v>7</v>
      </c>
      <c r="E44" s="2" t="str">
        <f>[2]Запчасти!$B$194</f>
        <v>MD352626</v>
      </c>
      <c r="F44" s="2">
        <v>1</v>
      </c>
      <c r="G44" s="68">
        <f>[2]Запчасти!$C$194</f>
        <v>753</v>
      </c>
      <c r="H44" s="35">
        <f t="shared" ref="H44:H52" si="3">F44*G44</f>
        <v>753</v>
      </c>
    </row>
    <row r="45" spans="1:8">
      <c r="A45" s="144"/>
      <c r="B45" s="201"/>
      <c r="C45" s="115"/>
      <c r="D45" s="15" t="s">
        <v>8</v>
      </c>
      <c r="E45" s="2" t="str">
        <f>[2]Запчасти!$B$195</f>
        <v>7803A028</v>
      </c>
      <c r="F45" s="2">
        <v>1</v>
      </c>
      <c r="G45" s="68">
        <f>[2]Запчасти!$C$195</f>
        <v>1310</v>
      </c>
      <c r="H45" s="35">
        <f t="shared" si="3"/>
        <v>1310</v>
      </c>
    </row>
    <row r="46" spans="1:8">
      <c r="A46" s="144"/>
      <c r="B46" s="201"/>
      <c r="C46" s="115"/>
      <c r="D46" s="15" t="s">
        <v>20</v>
      </c>
      <c r="E46" s="2" t="str">
        <f>[2]Запчасти!$B$198</f>
        <v>1822A002</v>
      </c>
      <c r="F46" s="2">
        <v>6</v>
      </c>
      <c r="G46" s="68">
        <f>[2]Запчасти!$C$198</f>
        <v>1099</v>
      </c>
      <c r="H46" s="35">
        <f t="shared" si="3"/>
        <v>6594</v>
      </c>
    </row>
    <row r="47" spans="1:8">
      <c r="A47" s="144"/>
      <c r="B47" s="201"/>
      <c r="C47" s="115"/>
      <c r="D47" s="15" t="s">
        <v>27</v>
      </c>
      <c r="E47" s="3" t="str">
        <f>E37</f>
        <v>Mobil DOT4</v>
      </c>
      <c r="F47" s="3">
        <v>11</v>
      </c>
      <c r="G47" s="73">
        <f>G36</f>
        <v>332</v>
      </c>
      <c r="H47" s="35">
        <f t="shared" si="3"/>
        <v>3652</v>
      </c>
    </row>
    <row r="48" spans="1:8" ht="26">
      <c r="A48" s="144"/>
      <c r="B48" s="201"/>
      <c r="C48" s="115"/>
      <c r="D48" s="15" t="s">
        <v>69</v>
      </c>
      <c r="E48" s="3" t="str">
        <f>E38</f>
        <v>MR571476</v>
      </c>
      <c r="F48" s="3">
        <v>1</v>
      </c>
      <c r="G48" s="73">
        <f>G37</f>
        <v>275</v>
      </c>
      <c r="H48" s="35">
        <f t="shared" si="3"/>
        <v>275</v>
      </c>
    </row>
    <row r="49" spans="1:8">
      <c r="A49" s="144"/>
      <c r="B49" s="201"/>
      <c r="C49" s="115"/>
      <c r="D49" s="15" t="s">
        <v>22</v>
      </c>
      <c r="E49" s="2" t="str">
        <f>[2]Запчасти!$B$150</f>
        <v>MR571476</v>
      </c>
      <c r="F49" s="3">
        <v>1</v>
      </c>
      <c r="G49" s="73">
        <f>G38</f>
        <v>2159</v>
      </c>
      <c r="H49" s="35">
        <f t="shared" si="3"/>
        <v>2159</v>
      </c>
    </row>
    <row r="50" spans="1:8" ht="26">
      <c r="A50" s="144"/>
      <c r="B50" s="201"/>
      <c r="C50" s="115"/>
      <c r="D50" s="101" t="s">
        <v>79</v>
      </c>
      <c r="E50" s="2" t="str">
        <f>E39</f>
        <v>MD199282</v>
      </c>
      <c r="F50" s="2">
        <v>1</v>
      </c>
      <c r="G50" s="68">
        <f>G39</f>
        <v>557</v>
      </c>
      <c r="H50" s="35">
        <f t="shared" si="3"/>
        <v>557</v>
      </c>
    </row>
    <row r="51" spans="1:8">
      <c r="A51" s="144"/>
      <c r="B51" s="201"/>
      <c r="C51" s="115"/>
      <c r="D51" s="15"/>
      <c r="E51" s="2"/>
      <c r="F51" s="2"/>
      <c r="G51" s="2"/>
      <c r="H51" s="35">
        <f t="shared" si="3"/>
        <v>0</v>
      </c>
    </row>
    <row r="52" spans="1:8" ht="14" thickBot="1">
      <c r="A52" s="144"/>
      <c r="B52" s="201"/>
      <c r="C52" s="115"/>
      <c r="D52" s="15"/>
      <c r="E52" s="2"/>
      <c r="F52" s="2"/>
      <c r="G52" s="2"/>
      <c r="H52" s="35">
        <f t="shared" si="3"/>
        <v>0</v>
      </c>
    </row>
    <row r="53" spans="1:8" ht="15" thickTop="1" thickBot="1">
      <c r="A53" s="144"/>
      <c r="B53" s="202"/>
      <c r="C53" s="116"/>
      <c r="D53" s="46" t="s">
        <v>11</v>
      </c>
      <c r="E53" s="2"/>
      <c r="F53" s="2"/>
      <c r="G53" s="2"/>
      <c r="H53" s="36">
        <f>SUM(H43:H52)</f>
        <v>18786.154000000002</v>
      </c>
    </row>
    <row r="54" spans="1:8" ht="14" thickTop="1">
      <c r="A54" s="144"/>
      <c r="B54" s="133" t="str">
        <f>B7</f>
        <v>3,8 MIVEC</v>
      </c>
      <c r="C54" s="114" t="s">
        <v>1</v>
      </c>
      <c r="D54" s="47"/>
      <c r="E54" s="16"/>
      <c r="F54" s="16"/>
      <c r="G54" s="79"/>
      <c r="H54" s="35">
        <f>F54*G54</f>
        <v>0</v>
      </c>
    </row>
    <row r="55" spans="1:8">
      <c r="A55" s="144"/>
      <c r="B55" s="133"/>
      <c r="C55" s="115"/>
      <c r="D55" s="15"/>
      <c r="E55" s="3"/>
      <c r="F55" s="3"/>
      <c r="G55" s="73"/>
      <c r="H55" s="35">
        <f t="shared" ref="H55:H63" si="4">F55*G55</f>
        <v>0</v>
      </c>
    </row>
    <row r="56" spans="1:8">
      <c r="A56" s="144"/>
      <c r="B56" s="133"/>
      <c r="C56" s="115"/>
      <c r="D56" s="15"/>
      <c r="E56" s="3"/>
      <c r="F56" s="3"/>
      <c r="G56" s="73"/>
      <c r="H56" s="35">
        <f t="shared" si="4"/>
        <v>0</v>
      </c>
    </row>
    <row r="57" spans="1:8">
      <c r="A57" s="144"/>
      <c r="B57" s="133"/>
      <c r="C57" s="115"/>
      <c r="D57" s="15"/>
      <c r="E57" s="3"/>
      <c r="F57" s="3"/>
      <c r="G57" s="73"/>
      <c r="H57" s="35">
        <f>F57*G57</f>
        <v>0</v>
      </c>
    </row>
    <row r="58" spans="1:8">
      <c r="A58" s="144"/>
      <c r="B58" s="133"/>
      <c r="C58" s="115"/>
      <c r="D58" s="15"/>
      <c r="E58" s="3"/>
      <c r="F58" s="3"/>
      <c r="G58" s="73"/>
      <c r="H58" s="35">
        <f t="shared" si="4"/>
        <v>0</v>
      </c>
    </row>
    <row r="59" spans="1:8">
      <c r="A59" s="144"/>
      <c r="B59" s="133"/>
      <c r="C59" s="115"/>
      <c r="D59" s="15"/>
      <c r="E59" s="3"/>
      <c r="F59" s="3"/>
      <c r="G59" s="73"/>
      <c r="H59" s="35">
        <f t="shared" si="4"/>
        <v>0</v>
      </c>
    </row>
    <row r="60" spans="1:8">
      <c r="A60" s="144"/>
      <c r="B60" s="133"/>
      <c r="C60" s="115"/>
      <c r="D60" s="15"/>
      <c r="E60" s="3"/>
      <c r="F60" s="3"/>
      <c r="G60" s="73"/>
      <c r="H60" s="35">
        <f t="shared" si="4"/>
        <v>0</v>
      </c>
    </row>
    <row r="61" spans="1:8">
      <c r="A61" s="144"/>
      <c r="B61" s="133"/>
      <c r="C61" s="115"/>
      <c r="D61" s="70"/>
      <c r="E61" s="62"/>
      <c r="F61" s="62"/>
      <c r="G61" s="71"/>
      <c r="H61" s="27">
        <f t="shared" si="4"/>
        <v>0</v>
      </c>
    </row>
    <row r="62" spans="1:8">
      <c r="A62" s="144"/>
      <c r="B62" s="133"/>
      <c r="C62" s="115"/>
      <c r="D62" s="70"/>
      <c r="E62" s="62"/>
      <c r="F62" s="62"/>
      <c r="G62" s="71"/>
      <c r="H62" s="27">
        <f t="shared" si="4"/>
        <v>0</v>
      </c>
    </row>
    <row r="63" spans="1:8" ht="14" thickBot="1">
      <c r="A63" s="144"/>
      <c r="B63" s="133"/>
      <c r="C63" s="115"/>
      <c r="D63" s="15"/>
      <c r="E63" s="3"/>
      <c r="F63" s="3"/>
      <c r="G63" s="73"/>
      <c r="H63" s="35">
        <f t="shared" si="4"/>
        <v>0</v>
      </c>
    </row>
    <row r="64" spans="1:8" ht="15" thickTop="1" thickBot="1">
      <c r="A64" s="144"/>
      <c r="B64" s="133"/>
      <c r="C64" s="116"/>
      <c r="D64" s="46" t="s">
        <v>11</v>
      </c>
      <c r="E64" s="112"/>
      <c r="F64" s="112"/>
      <c r="G64" s="113"/>
      <c r="H64" s="36">
        <f>SUM(H54:H63)</f>
        <v>0</v>
      </c>
    </row>
    <row r="65" spans="1:8" ht="14" thickTop="1">
      <c r="A65" s="144"/>
      <c r="B65" s="133"/>
      <c r="C65" s="115" t="s">
        <v>2</v>
      </c>
      <c r="D65" s="47" t="s">
        <v>4</v>
      </c>
      <c r="E65" s="16" t="str">
        <f>ТО15000!E67</f>
        <v>Mobil-1 0W40</v>
      </c>
      <c r="F65" s="16">
        <f>ТО15000!F67</f>
        <v>4.9000000000000004</v>
      </c>
      <c r="G65" s="79">
        <f>ТО15000!G67</f>
        <v>711.46</v>
      </c>
      <c r="H65" s="35">
        <f>F65*G65</f>
        <v>3486.1540000000005</v>
      </c>
    </row>
    <row r="66" spans="1:8">
      <c r="A66" s="144"/>
      <c r="B66" s="133"/>
      <c r="C66" s="115"/>
      <c r="D66" s="15" t="s">
        <v>7</v>
      </c>
      <c r="E66" s="3" t="str">
        <f>ТО15000!E68</f>
        <v>MD352626</v>
      </c>
      <c r="F66" s="3">
        <f>ТО15000!F68</f>
        <v>1</v>
      </c>
      <c r="G66" s="73">
        <f>ТО15000!G68</f>
        <v>753</v>
      </c>
      <c r="H66" s="35">
        <f t="shared" ref="H66:H74" si="5">F66*G66</f>
        <v>753</v>
      </c>
    </row>
    <row r="67" spans="1:8">
      <c r="A67" s="144"/>
      <c r="B67" s="133"/>
      <c r="C67" s="115"/>
      <c r="D67" s="15" t="s">
        <v>8</v>
      </c>
      <c r="E67" s="3" t="str">
        <f>ТО15000!E69</f>
        <v>7803A028</v>
      </c>
      <c r="F67" s="3">
        <f>ТО15000!F69</f>
        <v>1</v>
      </c>
      <c r="G67" s="73">
        <f>ТО15000!G69</f>
        <v>1310</v>
      </c>
      <c r="H67" s="35">
        <f t="shared" si="5"/>
        <v>1310</v>
      </c>
    </row>
    <row r="68" spans="1:8">
      <c r="A68" s="144"/>
      <c r="B68" s="133"/>
      <c r="C68" s="115"/>
      <c r="D68" s="15" t="s">
        <v>20</v>
      </c>
      <c r="E68" s="3" t="str">
        <f>ТО60000!E67</f>
        <v>1822A002</v>
      </c>
      <c r="F68" s="3">
        <f>ТО60000!F67</f>
        <v>6</v>
      </c>
      <c r="G68" s="73">
        <f>ТО60000!G67</f>
        <v>1099</v>
      </c>
      <c r="H68" s="35">
        <f>F68*G68</f>
        <v>6594</v>
      </c>
    </row>
    <row r="69" spans="1:8">
      <c r="A69" s="144"/>
      <c r="B69" s="133"/>
      <c r="C69" s="115"/>
      <c r="D69" s="15" t="s">
        <v>27</v>
      </c>
      <c r="E69" s="3" t="str">
        <f>ТО60000!E68</f>
        <v>Antifreeze Extra</v>
      </c>
      <c r="F69" s="3">
        <f>ТО60000!F68</f>
        <v>11</v>
      </c>
      <c r="G69" s="73">
        <f>ТО60000!G68</f>
        <v>332</v>
      </c>
      <c r="H69" s="35">
        <f t="shared" si="5"/>
        <v>3652</v>
      </c>
    </row>
    <row r="70" spans="1:8" ht="26">
      <c r="A70" s="144"/>
      <c r="B70" s="133"/>
      <c r="C70" s="115"/>
      <c r="D70" s="15" t="s">
        <v>21</v>
      </c>
      <c r="E70" s="3" t="str">
        <f>ТО30000!E65</f>
        <v>Mobil DOT4</v>
      </c>
      <c r="F70" s="3">
        <f>ТО30000!F65</f>
        <v>1</v>
      </c>
      <c r="G70" s="73">
        <f>ТО30000!G65</f>
        <v>275</v>
      </c>
      <c r="H70" s="35">
        <f t="shared" si="5"/>
        <v>275</v>
      </c>
    </row>
    <row r="71" spans="1:8">
      <c r="A71" s="144"/>
      <c r="B71" s="133"/>
      <c r="C71" s="115"/>
      <c r="D71" s="15" t="s">
        <v>22</v>
      </c>
      <c r="E71" s="3" t="str">
        <f>ТО30000!E66</f>
        <v>MR571476</v>
      </c>
      <c r="F71" s="3">
        <f>ТО30000!F66</f>
        <v>1</v>
      </c>
      <c r="G71" s="73">
        <f>ТО30000!G66</f>
        <v>2159</v>
      </c>
      <c r="H71" s="35">
        <f t="shared" si="5"/>
        <v>2159</v>
      </c>
    </row>
    <row r="72" spans="1:8" ht="26">
      <c r="A72" s="135"/>
      <c r="B72" s="133"/>
      <c r="C72" s="115"/>
      <c r="D72" s="101" t="s">
        <v>79</v>
      </c>
      <c r="E72" s="62" t="str">
        <f>[2]Запчасти!$B$160</f>
        <v>MR561584</v>
      </c>
      <c r="F72" s="62">
        <v>1</v>
      </c>
      <c r="G72" s="71">
        <f>[2]Запчасти!$C$160</f>
        <v>523</v>
      </c>
      <c r="H72" s="35">
        <f t="shared" si="5"/>
        <v>523</v>
      </c>
    </row>
    <row r="73" spans="1:8">
      <c r="A73" s="135"/>
      <c r="B73" s="133"/>
      <c r="C73" s="115"/>
      <c r="D73" s="70"/>
      <c r="E73" s="62"/>
      <c r="F73" s="62"/>
      <c r="G73" s="71"/>
      <c r="H73" s="35">
        <f t="shared" si="5"/>
        <v>0</v>
      </c>
    </row>
    <row r="74" spans="1:8" ht="14" thickBot="1">
      <c r="A74" s="135"/>
      <c r="B74" s="133"/>
      <c r="C74" s="115"/>
      <c r="D74" s="15"/>
      <c r="E74" s="3"/>
      <c r="F74" s="3"/>
      <c r="G74" s="73"/>
      <c r="H74" s="35">
        <f t="shared" si="5"/>
        <v>0</v>
      </c>
    </row>
    <row r="75" spans="1:8" ht="15" thickTop="1" thickBot="1">
      <c r="A75" s="136"/>
      <c r="B75" s="134"/>
      <c r="C75" s="122"/>
      <c r="D75" s="44" t="s">
        <v>11</v>
      </c>
      <c r="E75" s="119"/>
      <c r="F75" s="119"/>
      <c r="G75" s="120"/>
      <c r="H75" s="36">
        <f>SUM(H65:H74)</f>
        <v>18752.154000000002</v>
      </c>
    </row>
    <row r="76" spans="1:8" ht="14.25" customHeight="1" thickTop="1" thickBot="1">
      <c r="A76" s="139" t="s">
        <v>76</v>
      </c>
      <c r="B76" s="141" t="str">
        <f>B12</f>
        <v>3,2 DI-D</v>
      </c>
      <c r="C76" s="8" t="s">
        <v>1</v>
      </c>
      <c r="D76" s="121"/>
      <c r="E76" s="121"/>
      <c r="F76" s="121"/>
      <c r="G76" s="121"/>
      <c r="H76" s="37">
        <f>H21+G3</f>
        <v>26719.8</v>
      </c>
    </row>
    <row r="77" spans="1:8" ht="15" thickTop="1" thickBot="1">
      <c r="A77" s="139"/>
      <c r="B77" s="142"/>
      <c r="C77" s="9" t="s">
        <v>2</v>
      </c>
      <c r="D77" s="117"/>
      <c r="E77" s="117"/>
      <c r="F77" s="117"/>
      <c r="G77" s="117"/>
      <c r="H77" s="37">
        <f>H31+G4</f>
        <v>26220</v>
      </c>
    </row>
    <row r="78" spans="1:8" ht="15" thickTop="1" thickBot="1">
      <c r="A78" s="139"/>
      <c r="B78" s="177">
        <v>3</v>
      </c>
      <c r="C78" s="9" t="s">
        <v>1</v>
      </c>
      <c r="D78" s="83"/>
      <c r="E78" s="83"/>
      <c r="F78" s="83"/>
      <c r="G78" s="83"/>
      <c r="H78" s="37">
        <f>H42+G5</f>
        <v>29531.853999999999</v>
      </c>
    </row>
    <row r="79" spans="1:8" ht="15" thickTop="1" thickBot="1">
      <c r="A79" s="139"/>
      <c r="B79" s="178"/>
      <c r="C79" s="9" t="s">
        <v>2</v>
      </c>
      <c r="D79" s="83"/>
      <c r="E79" s="83"/>
      <c r="F79" s="83"/>
      <c r="G79" s="83"/>
      <c r="H79" s="37">
        <f>H53+G6</f>
        <v>29531.853999999999</v>
      </c>
    </row>
    <row r="80" spans="1:8" ht="15" thickTop="1" thickBot="1">
      <c r="A80" s="139"/>
      <c r="B80" s="142" t="str">
        <f>B54</f>
        <v>3,8 MIVEC</v>
      </c>
      <c r="C80" s="9" t="s">
        <v>1</v>
      </c>
      <c r="D80" s="117"/>
      <c r="E80" s="117"/>
      <c r="F80" s="117"/>
      <c r="G80" s="117"/>
      <c r="H80" s="37"/>
    </row>
    <row r="81" spans="1:8" ht="15" thickTop="1" thickBot="1">
      <c r="A81" s="140"/>
      <c r="B81" s="143"/>
      <c r="C81" s="10" t="s">
        <v>2</v>
      </c>
      <c r="D81" s="118"/>
      <c r="E81" s="118"/>
      <c r="F81" s="118"/>
      <c r="G81" s="118"/>
      <c r="H81" s="37">
        <f>H75+G8</f>
        <v>29497.853999999999</v>
      </c>
    </row>
    <row r="82" spans="1:8" ht="13.5" customHeight="1" thickTop="1" thickBot="1">
      <c r="A82" s="123" t="s">
        <v>77</v>
      </c>
      <c r="B82" s="125" t="str">
        <f>B76</f>
        <v>3,2 DI-D</v>
      </c>
      <c r="C82" s="11" t="s">
        <v>1</v>
      </c>
      <c r="D82" s="127"/>
      <c r="E82" s="127"/>
      <c r="F82" s="127"/>
      <c r="G82" s="127"/>
      <c r="H82" s="38">
        <f>H76+G10</f>
        <v>27969.3</v>
      </c>
    </row>
    <row r="83" spans="1:8" ht="15" thickTop="1" thickBot="1">
      <c r="A83" s="123"/>
      <c r="B83" s="126"/>
      <c r="C83" s="12" t="s">
        <v>2</v>
      </c>
      <c r="D83" s="128"/>
      <c r="E83" s="128"/>
      <c r="F83" s="128"/>
      <c r="G83" s="128"/>
      <c r="H83" s="38">
        <f>H77+G10</f>
        <v>27469.5</v>
      </c>
    </row>
    <row r="84" spans="1:8" ht="15" thickTop="1" thickBot="1">
      <c r="A84" s="123"/>
      <c r="B84" s="131">
        <v>3</v>
      </c>
      <c r="C84" s="12" t="s">
        <v>1</v>
      </c>
      <c r="D84" s="230"/>
      <c r="E84" s="230"/>
      <c r="F84" s="230"/>
      <c r="G84" s="231"/>
      <c r="H84" s="38">
        <f>H78+G10</f>
        <v>30781.353999999999</v>
      </c>
    </row>
    <row r="85" spans="1:8" ht="15" thickTop="1" thickBot="1">
      <c r="A85" s="123"/>
      <c r="B85" s="132"/>
      <c r="C85" s="12" t="s">
        <v>2</v>
      </c>
      <c r="D85" s="128"/>
      <c r="E85" s="128"/>
      <c r="F85" s="128"/>
      <c r="G85" s="172"/>
      <c r="H85" s="38">
        <f>H79+G10</f>
        <v>30781.353999999999</v>
      </c>
    </row>
    <row r="86" spans="1:8" ht="15" thickTop="1" thickBot="1">
      <c r="A86" s="123"/>
      <c r="B86" s="126" t="str">
        <f>B80</f>
        <v>3,8 MIVEC</v>
      </c>
      <c r="C86" s="12" t="s">
        <v>1</v>
      </c>
      <c r="D86" s="128"/>
      <c r="E86" s="128"/>
      <c r="F86" s="128"/>
      <c r="G86" s="128"/>
      <c r="H86" s="38"/>
    </row>
    <row r="87" spans="1:8" ht="15" thickTop="1" thickBot="1">
      <c r="A87" s="124"/>
      <c r="B87" s="129"/>
      <c r="C87" s="13" t="s">
        <v>2</v>
      </c>
      <c r="D87" s="130"/>
      <c r="E87" s="130"/>
      <c r="F87" s="130"/>
      <c r="G87" s="130"/>
      <c r="H87" s="38">
        <f>H81+G10</f>
        <v>30747.353999999999</v>
      </c>
    </row>
    <row r="88" spans="1:8" ht="14" thickTop="1"/>
  </sheetData>
  <mergeCells count="54">
    <mergeCell ref="G5:H5"/>
    <mergeCell ref="G6:H6"/>
    <mergeCell ref="B32:B53"/>
    <mergeCell ref="C32:C42"/>
    <mergeCell ref="C43:C53"/>
    <mergeCell ref="G10:H10"/>
    <mergeCell ref="A1:C1"/>
    <mergeCell ref="D1:H1"/>
    <mergeCell ref="A2:C2"/>
    <mergeCell ref="B10:C10"/>
    <mergeCell ref="A3:A8"/>
    <mergeCell ref="B3:B4"/>
    <mergeCell ref="B7:B8"/>
    <mergeCell ref="G4:H4"/>
    <mergeCell ref="G7:H7"/>
    <mergeCell ref="G8:H8"/>
    <mergeCell ref="G2:H2"/>
    <mergeCell ref="G3:H3"/>
    <mergeCell ref="E2:F2"/>
    <mergeCell ref="E3:F8"/>
    <mergeCell ref="G9:H9"/>
    <mergeCell ref="B5:B6"/>
    <mergeCell ref="A9:A10"/>
    <mergeCell ref="E21:G21"/>
    <mergeCell ref="C22:C31"/>
    <mergeCell ref="E31:G31"/>
    <mergeCell ref="B54:B75"/>
    <mergeCell ref="E9:F9"/>
    <mergeCell ref="E10:F10"/>
    <mergeCell ref="C54:C64"/>
    <mergeCell ref="E64:G64"/>
    <mergeCell ref="C65:C75"/>
    <mergeCell ref="E75:G75"/>
    <mergeCell ref="A12:A75"/>
    <mergeCell ref="B12:B31"/>
    <mergeCell ref="C12:C21"/>
    <mergeCell ref="A82:A87"/>
    <mergeCell ref="B82:B83"/>
    <mergeCell ref="D82:G82"/>
    <mergeCell ref="D83:G83"/>
    <mergeCell ref="B86:B87"/>
    <mergeCell ref="D86:G86"/>
    <mergeCell ref="D87:G87"/>
    <mergeCell ref="B84:B85"/>
    <mergeCell ref="D84:G84"/>
    <mergeCell ref="D85:G85"/>
    <mergeCell ref="A76:A81"/>
    <mergeCell ref="B76:B77"/>
    <mergeCell ref="D76:G76"/>
    <mergeCell ref="D77:G77"/>
    <mergeCell ref="B80:B81"/>
    <mergeCell ref="D80:G80"/>
    <mergeCell ref="D81:G81"/>
    <mergeCell ref="B78:B79"/>
  </mergeCells>
  <phoneticPr fontId="0" type="noConversion"/>
  <pageMargins left="0.75" right="0.75" top="1" bottom="1" header="0.5" footer="0.5"/>
  <pageSetup paperSize="9" orientation="landscape" horizontalDpi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ТО15000</vt:lpstr>
      <vt:lpstr>ТО30000</vt:lpstr>
      <vt:lpstr>ТО45000</vt:lpstr>
      <vt:lpstr>ТО60000</vt:lpstr>
      <vt:lpstr>ТО75000</vt:lpstr>
      <vt:lpstr>ТО90000</vt:lpstr>
      <vt:lpstr>ТО105000</vt:lpstr>
      <vt:lpstr>ТО120000</vt:lpstr>
      <vt:lpstr>ТО135000</vt:lpstr>
      <vt:lpstr>ТО150000</vt:lpstr>
      <vt:lpstr>ТО165000</vt:lpstr>
      <vt:lpstr>ТО180000</vt:lpstr>
      <vt:lpstr>ТО195000</vt:lpstr>
      <vt:lpstr>ТО210000</vt:lpstr>
      <vt:lpstr>ТО225000</vt:lpstr>
      <vt:lpstr>ТО240000</vt:lpstr>
      <vt:lpstr>ТО255000</vt:lpstr>
      <vt:lpstr>ТО270000</vt:lpstr>
      <vt:lpstr>ТО285000</vt:lpstr>
      <vt:lpstr>ТО300000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Александр</cp:lastModifiedBy>
  <cp:lastPrinted>2003-01-27T07:18:19Z</cp:lastPrinted>
  <dcterms:created xsi:type="dcterms:W3CDTF">2003-01-20T12:49:07Z</dcterms:created>
  <dcterms:modified xsi:type="dcterms:W3CDTF">2012-04-03T17:20:27Z</dcterms:modified>
  <cp:category/>
</cp:coreProperties>
</file>